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OŠ Kraljevec\financije\2023\"/>
    </mc:Choice>
  </mc:AlternateContent>
  <xr:revisionPtr revIDLastSave="0" documentId="8_{48DE00E8-2A0D-4A9A-9A33-869234CCCE7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List1!$A$1:$N$184</definedName>
  </definedNames>
  <calcPr calcId="181029"/>
</workbook>
</file>

<file path=xl/calcChain.xml><?xml version="1.0" encoding="utf-8"?>
<calcChain xmlns="http://schemas.openxmlformats.org/spreadsheetml/2006/main">
  <c r="D49" i="1" l="1"/>
  <c r="H66" i="1" l="1"/>
  <c r="C50" i="1" l="1"/>
  <c r="E140" i="1" l="1"/>
  <c r="F140" i="1"/>
  <c r="G140" i="1"/>
  <c r="H140" i="1"/>
  <c r="I140" i="1"/>
  <c r="J140" i="1"/>
  <c r="K140" i="1"/>
  <c r="L140" i="1"/>
  <c r="D140" i="1"/>
  <c r="C141" i="1"/>
  <c r="C140" i="1" l="1"/>
  <c r="C42" i="1"/>
  <c r="C40" i="1"/>
  <c r="C41" i="1"/>
  <c r="C43" i="1"/>
  <c r="C39" i="1"/>
  <c r="J177" i="1" l="1"/>
  <c r="J172" i="1"/>
  <c r="J169" i="1"/>
  <c r="J167" i="1"/>
  <c r="J163" i="1"/>
  <c r="J161" i="1"/>
  <c r="J157" i="1"/>
  <c r="J154" i="1"/>
  <c r="J153" i="1" s="1"/>
  <c r="J149" i="1"/>
  <c r="J146" i="1"/>
  <c r="J145" i="1" s="1"/>
  <c r="J144" i="1" s="1"/>
  <c r="J142" i="1"/>
  <c r="J130" i="1" s="1"/>
  <c r="J138" i="1"/>
  <c r="J136" i="1"/>
  <c r="J134" i="1"/>
  <c r="J131" i="1"/>
  <c r="J126" i="1"/>
  <c r="J123" i="1"/>
  <c r="J119" i="1"/>
  <c r="J115" i="1"/>
  <c r="J108" i="1"/>
  <c r="J105" i="1"/>
  <c r="J101" i="1"/>
  <c r="J64" i="1"/>
  <c r="J63" i="1" s="1"/>
  <c r="J68" i="1"/>
  <c r="J70" i="1"/>
  <c r="J72" i="1"/>
  <c r="J75" i="1"/>
  <c r="J83" i="1"/>
  <c r="J87" i="1"/>
  <c r="J91" i="1"/>
  <c r="J93" i="1"/>
  <c r="J96" i="1"/>
  <c r="J57" i="1"/>
  <c r="J48" i="1"/>
  <c r="J81" i="1"/>
  <c r="J26" i="1"/>
  <c r="J23" i="1"/>
  <c r="J20" i="1"/>
  <c r="J47" i="1" l="1"/>
  <c r="J156" i="1"/>
  <c r="J152" i="1" s="1"/>
  <c r="J74" i="1"/>
  <c r="J95" i="1"/>
  <c r="D38" i="1"/>
  <c r="E38" i="1"/>
  <c r="F38" i="1"/>
  <c r="G38" i="1"/>
  <c r="H38" i="1"/>
  <c r="I38" i="1"/>
  <c r="J38" i="1"/>
  <c r="K38" i="1"/>
  <c r="L38" i="1"/>
  <c r="C38" i="1"/>
  <c r="J15" i="1"/>
  <c r="J34" i="1"/>
  <c r="J31" i="1"/>
  <c r="J36" i="1"/>
  <c r="J14" i="1" l="1"/>
  <c r="J13" i="1" s="1"/>
  <c r="J179" i="1"/>
  <c r="J62" i="1"/>
  <c r="J46" i="1" s="1"/>
  <c r="J45" i="1" s="1"/>
  <c r="F177" i="1"/>
  <c r="F176" i="1" s="1"/>
  <c r="G177" i="1"/>
  <c r="G176" i="1" s="1"/>
  <c r="H177" i="1"/>
  <c r="H176" i="1" s="1"/>
  <c r="I177" i="1"/>
  <c r="I176" i="1" s="1"/>
  <c r="K177" i="1"/>
  <c r="K176" i="1" s="1"/>
  <c r="L177" i="1"/>
  <c r="L176" i="1" s="1"/>
  <c r="F172" i="1"/>
  <c r="G172" i="1"/>
  <c r="H172" i="1"/>
  <c r="I172" i="1"/>
  <c r="K172" i="1"/>
  <c r="L172" i="1"/>
  <c r="F169" i="1"/>
  <c r="G169" i="1"/>
  <c r="H169" i="1"/>
  <c r="I169" i="1"/>
  <c r="K169" i="1"/>
  <c r="L169" i="1"/>
  <c r="F167" i="1"/>
  <c r="G167" i="1"/>
  <c r="H167" i="1"/>
  <c r="I167" i="1"/>
  <c r="K167" i="1"/>
  <c r="L167" i="1"/>
  <c r="F163" i="1"/>
  <c r="G163" i="1"/>
  <c r="H163" i="1"/>
  <c r="I163" i="1"/>
  <c r="K163" i="1"/>
  <c r="L163" i="1"/>
  <c r="F161" i="1"/>
  <c r="G161" i="1"/>
  <c r="H161" i="1"/>
  <c r="I161" i="1"/>
  <c r="K161" i="1"/>
  <c r="L161" i="1"/>
  <c r="F157" i="1"/>
  <c r="G157" i="1"/>
  <c r="H157" i="1"/>
  <c r="H156" i="1" s="1"/>
  <c r="I157" i="1"/>
  <c r="K157" i="1"/>
  <c r="L157" i="1"/>
  <c r="F154" i="1"/>
  <c r="F153" i="1" s="1"/>
  <c r="G154" i="1"/>
  <c r="G153" i="1" s="1"/>
  <c r="H154" i="1"/>
  <c r="H153" i="1" s="1"/>
  <c r="I154" i="1"/>
  <c r="I153" i="1" s="1"/>
  <c r="K154" i="1"/>
  <c r="K153" i="1" s="1"/>
  <c r="L154" i="1"/>
  <c r="F149" i="1"/>
  <c r="G149" i="1"/>
  <c r="H149" i="1"/>
  <c r="I149" i="1"/>
  <c r="K149" i="1"/>
  <c r="L149" i="1"/>
  <c r="F146" i="1"/>
  <c r="F145" i="1" s="1"/>
  <c r="F144" i="1" s="1"/>
  <c r="G146" i="1"/>
  <c r="H146" i="1"/>
  <c r="H145" i="1" s="1"/>
  <c r="H144" i="1" s="1"/>
  <c r="I146" i="1"/>
  <c r="I145" i="1" s="1"/>
  <c r="I144" i="1" s="1"/>
  <c r="K146" i="1"/>
  <c r="K145" i="1" s="1"/>
  <c r="K144" i="1" s="1"/>
  <c r="L146" i="1"/>
  <c r="L145" i="1" s="1"/>
  <c r="L144" i="1" s="1"/>
  <c r="G145" i="1"/>
  <c r="G144" i="1" s="1"/>
  <c r="F142" i="1"/>
  <c r="G142" i="1"/>
  <c r="H142" i="1"/>
  <c r="I142" i="1"/>
  <c r="K142" i="1"/>
  <c r="L142" i="1"/>
  <c r="F138" i="1"/>
  <c r="G138" i="1"/>
  <c r="H138" i="1"/>
  <c r="I138" i="1"/>
  <c r="K138" i="1"/>
  <c r="L138" i="1"/>
  <c r="F136" i="1"/>
  <c r="G136" i="1"/>
  <c r="H136" i="1"/>
  <c r="I136" i="1"/>
  <c r="K136" i="1"/>
  <c r="L136" i="1"/>
  <c r="F134" i="1"/>
  <c r="G134" i="1"/>
  <c r="H134" i="1"/>
  <c r="I134" i="1"/>
  <c r="K134" i="1"/>
  <c r="L134" i="1"/>
  <c r="D131" i="1"/>
  <c r="F131" i="1"/>
  <c r="G131" i="1"/>
  <c r="H131" i="1"/>
  <c r="I131" i="1"/>
  <c r="K131" i="1"/>
  <c r="L131" i="1"/>
  <c r="F126" i="1"/>
  <c r="G126" i="1"/>
  <c r="H126" i="1"/>
  <c r="I126" i="1"/>
  <c r="K126" i="1"/>
  <c r="L126" i="1"/>
  <c r="F123" i="1"/>
  <c r="G123" i="1"/>
  <c r="H123" i="1"/>
  <c r="I123" i="1"/>
  <c r="K123" i="1"/>
  <c r="L123" i="1"/>
  <c r="F119" i="1"/>
  <c r="G119" i="1"/>
  <c r="H119" i="1"/>
  <c r="I119" i="1"/>
  <c r="K119" i="1"/>
  <c r="L119" i="1"/>
  <c r="F115" i="1"/>
  <c r="G115" i="1"/>
  <c r="H115" i="1"/>
  <c r="I115" i="1"/>
  <c r="K115" i="1"/>
  <c r="L115" i="1"/>
  <c r="F108" i="1"/>
  <c r="G108" i="1"/>
  <c r="H108" i="1"/>
  <c r="I108" i="1"/>
  <c r="K108" i="1"/>
  <c r="L108" i="1"/>
  <c r="F105" i="1"/>
  <c r="G105" i="1"/>
  <c r="H105" i="1"/>
  <c r="I105" i="1"/>
  <c r="K105" i="1"/>
  <c r="L105" i="1"/>
  <c r="F101" i="1"/>
  <c r="G101" i="1"/>
  <c r="H101" i="1"/>
  <c r="I101" i="1"/>
  <c r="K101" i="1"/>
  <c r="L101" i="1"/>
  <c r="F96" i="1"/>
  <c r="G96" i="1"/>
  <c r="H96" i="1"/>
  <c r="I96" i="1"/>
  <c r="K96" i="1"/>
  <c r="L96" i="1"/>
  <c r="F93" i="1"/>
  <c r="G93" i="1"/>
  <c r="H93" i="1"/>
  <c r="I93" i="1"/>
  <c r="K93" i="1"/>
  <c r="L93" i="1"/>
  <c r="G91" i="1"/>
  <c r="H91" i="1"/>
  <c r="I91" i="1"/>
  <c r="K91" i="1"/>
  <c r="L91" i="1"/>
  <c r="F87" i="1"/>
  <c r="G87" i="1"/>
  <c r="H87" i="1"/>
  <c r="I87" i="1"/>
  <c r="K87" i="1"/>
  <c r="L87" i="1"/>
  <c r="F83" i="1"/>
  <c r="G83" i="1"/>
  <c r="H83" i="1"/>
  <c r="I83" i="1"/>
  <c r="K83" i="1"/>
  <c r="L83" i="1"/>
  <c r="F81" i="1"/>
  <c r="G81" i="1"/>
  <c r="H81" i="1"/>
  <c r="I81" i="1"/>
  <c r="K81" i="1"/>
  <c r="L81" i="1"/>
  <c r="F75" i="1"/>
  <c r="G75" i="1"/>
  <c r="H75" i="1"/>
  <c r="I75" i="1"/>
  <c r="K75" i="1"/>
  <c r="L75" i="1"/>
  <c r="F72" i="1"/>
  <c r="G72" i="1"/>
  <c r="H72" i="1"/>
  <c r="I72" i="1"/>
  <c r="K72" i="1"/>
  <c r="L72" i="1"/>
  <c r="F70" i="1"/>
  <c r="G70" i="1"/>
  <c r="H70" i="1"/>
  <c r="I70" i="1"/>
  <c r="K70" i="1"/>
  <c r="L70" i="1"/>
  <c r="F68" i="1"/>
  <c r="G68" i="1"/>
  <c r="H68" i="1"/>
  <c r="I68" i="1"/>
  <c r="K68" i="1"/>
  <c r="L68" i="1"/>
  <c r="F64" i="1"/>
  <c r="G64" i="1"/>
  <c r="H64" i="1"/>
  <c r="I64" i="1"/>
  <c r="K64" i="1"/>
  <c r="L64" i="1"/>
  <c r="F57" i="1"/>
  <c r="G57" i="1"/>
  <c r="H57" i="1"/>
  <c r="I57" i="1"/>
  <c r="K57" i="1"/>
  <c r="L57" i="1"/>
  <c r="F48" i="1"/>
  <c r="G48" i="1"/>
  <c r="H48" i="1"/>
  <c r="I48" i="1"/>
  <c r="K48" i="1"/>
  <c r="L48" i="1"/>
  <c r="F36" i="1"/>
  <c r="G36" i="1"/>
  <c r="H36" i="1"/>
  <c r="I36" i="1"/>
  <c r="K36" i="1"/>
  <c r="L36" i="1"/>
  <c r="F34" i="1"/>
  <c r="G34" i="1"/>
  <c r="H34" i="1"/>
  <c r="I34" i="1"/>
  <c r="K34" i="1"/>
  <c r="L34" i="1"/>
  <c r="F31" i="1"/>
  <c r="G31" i="1"/>
  <c r="H31" i="1"/>
  <c r="I31" i="1"/>
  <c r="K31" i="1"/>
  <c r="L31" i="1"/>
  <c r="E26" i="1"/>
  <c r="F26" i="1"/>
  <c r="G26" i="1"/>
  <c r="H26" i="1"/>
  <c r="I26" i="1"/>
  <c r="K26" i="1"/>
  <c r="L26" i="1"/>
  <c r="E23" i="1"/>
  <c r="F23" i="1"/>
  <c r="G23" i="1"/>
  <c r="H23" i="1"/>
  <c r="I23" i="1"/>
  <c r="K23" i="1"/>
  <c r="L23" i="1"/>
  <c r="E20" i="1"/>
  <c r="F20" i="1"/>
  <c r="G20" i="1"/>
  <c r="H20" i="1"/>
  <c r="I20" i="1"/>
  <c r="K20" i="1"/>
  <c r="L20" i="1"/>
  <c r="F15" i="1"/>
  <c r="G15" i="1"/>
  <c r="H15" i="1"/>
  <c r="I15" i="1"/>
  <c r="K15" i="1"/>
  <c r="L15" i="1"/>
  <c r="K130" i="1" l="1"/>
  <c r="H130" i="1"/>
  <c r="L63" i="1"/>
  <c r="L156" i="1"/>
  <c r="I14" i="1"/>
  <c r="F156" i="1"/>
  <c r="F152" i="1" s="1"/>
  <c r="F74" i="1"/>
  <c r="F130" i="1"/>
  <c r="K47" i="1"/>
  <c r="L130" i="1"/>
  <c r="I47" i="1"/>
  <c r="I130" i="1"/>
  <c r="F47" i="1"/>
  <c r="L47" i="1"/>
  <c r="L74" i="1"/>
  <c r="H47" i="1"/>
  <c r="G47" i="1"/>
  <c r="G130" i="1"/>
  <c r="H14" i="1"/>
  <c r="H13" i="1" s="1"/>
  <c r="K14" i="1"/>
  <c r="K13" i="1" s="1"/>
  <c r="G156" i="1"/>
  <c r="L14" i="1"/>
  <c r="L13" i="1" s="1"/>
  <c r="L95" i="1"/>
  <c r="G14" i="1"/>
  <c r="G13" i="1" s="1"/>
  <c r="F14" i="1"/>
  <c r="F13" i="1" s="1"/>
  <c r="F63" i="1"/>
  <c r="G63" i="1"/>
  <c r="K63" i="1"/>
  <c r="K156" i="1"/>
  <c r="K152" i="1" s="1"/>
  <c r="I63" i="1"/>
  <c r="F95" i="1"/>
  <c r="I156" i="1"/>
  <c r="I179" i="1" s="1"/>
  <c r="H63" i="1"/>
  <c r="K74" i="1"/>
  <c r="I74" i="1"/>
  <c r="H74" i="1"/>
  <c r="I95" i="1"/>
  <c r="H95" i="1"/>
  <c r="K95" i="1"/>
  <c r="K179" i="1" s="1"/>
  <c r="G95" i="1"/>
  <c r="G74" i="1"/>
  <c r="H152" i="1"/>
  <c r="I13" i="1"/>
  <c r="D15" i="1"/>
  <c r="D149" i="1"/>
  <c r="E149" i="1"/>
  <c r="C150" i="1" s="1"/>
  <c r="C149" i="1" s="1"/>
  <c r="I152" i="1" l="1"/>
  <c r="G179" i="1"/>
  <c r="H179" i="1"/>
  <c r="F179" i="1"/>
  <c r="G152" i="1"/>
  <c r="L62" i="1"/>
  <c r="L46" i="1" s="1"/>
  <c r="F62" i="1"/>
  <c r="F46" i="1" s="1"/>
  <c r="F45" i="1" s="1"/>
  <c r="H62" i="1"/>
  <c r="H46" i="1" s="1"/>
  <c r="H45" i="1" s="1"/>
  <c r="I62" i="1"/>
  <c r="I46" i="1" s="1"/>
  <c r="I45" i="1" s="1"/>
  <c r="K62" i="1"/>
  <c r="K46" i="1" s="1"/>
  <c r="K45" i="1" s="1"/>
  <c r="G62" i="1"/>
  <c r="G46" i="1" s="1"/>
  <c r="C19" i="1"/>
  <c r="E131" i="1"/>
  <c r="C129" i="1"/>
  <c r="C128" i="1"/>
  <c r="E15" i="1"/>
  <c r="C16" i="1"/>
  <c r="C160" i="1"/>
  <c r="C114" i="1"/>
  <c r="C175" i="1"/>
  <c r="G45" i="1" l="1"/>
  <c r="C159" i="1"/>
  <c r="C165" i="1"/>
  <c r="C166" i="1"/>
  <c r="C171" i="1"/>
  <c r="C174" i="1"/>
  <c r="C148" i="1"/>
  <c r="C132" i="1"/>
  <c r="C133" i="1"/>
  <c r="C98" i="1"/>
  <c r="C99" i="1"/>
  <c r="C100" i="1"/>
  <c r="C103" i="1"/>
  <c r="C104" i="1"/>
  <c r="C107" i="1"/>
  <c r="C110" i="1"/>
  <c r="C111" i="1"/>
  <c r="C112" i="1"/>
  <c r="C113" i="1"/>
  <c r="C117" i="1"/>
  <c r="C118" i="1"/>
  <c r="C121" i="1"/>
  <c r="C122" i="1"/>
  <c r="C125" i="1"/>
  <c r="C77" i="1"/>
  <c r="C78" i="1"/>
  <c r="C79" i="1"/>
  <c r="C80" i="1"/>
  <c r="C85" i="1"/>
  <c r="C86" i="1"/>
  <c r="C89" i="1"/>
  <c r="C90" i="1"/>
  <c r="C67" i="1"/>
  <c r="C66" i="1"/>
  <c r="C61" i="1"/>
  <c r="C60" i="1"/>
  <c r="C59" i="1"/>
  <c r="C56" i="1"/>
  <c r="C55" i="1"/>
  <c r="C54" i="1"/>
  <c r="C53" i="1"/>
  <c r="C52" i="1"/>
  <c r="C51" i="1"/>
  <c r="C33" i="1"/>
  <c r="C30" i="1"/>
  <c r="C29" i="1"/>
  <c r="C28" i="1"/>
  <c r="C25" i="1"/>
  <c r="C22" i="1"/>
  <c r="C18" i="1"/>
  <c r="C17" i="1"/>
  <c r="L153" i="1"/>
  <c r="L179" i="1" s="1"/>
  <c r="E48" i="1"/>
  <c r="C49" i="1" s="1"/>
  <c r="D48" i="1"/>
  <c r="L152" i="1" l="1"/>
  <c r="L45" i="1" s="1"/>
  <c r="E115" i="1"/>
  <c r="C116" i="1" s="1"/>
  <c r="D115" i="1"/>
  <c r="D138" i="1"/>
  <c r="E138" i="1"/>
  <c r="C139" i="1" s="1"/>
  <c r="C138" i="1" l="1"/>
  <c r="C115" i="1"/>
  <c r="E57" i="1"/>
  <c r="E47" i="1" s="1"/>
  <c r="E64" i="1"/>
  <c r="C65" i="1" s="1"/>
  <c r="E68" i="1"/>
  <c r="C69" i="1" s="1"/>
  <c r="E70" i="1"/>
  <c r="C71" i="1" s="1"/>
  <c r="E72" i="1"/>
  <c r="C73" i="1" s="1"/>
  <c r="E75" i="1"/>
  <c r="C76" i="1" s="1"/>
  <c r="D75" i="1"/>
  <c r="E81" i="1"/>
  <c r="C82" i="1" s="1"/>
  <c r="E83" i="1"/>
  <c r="C84" i="1" s="1"/>
  <c r="E87" i="1"/>
  <c r="C88" i="1" s="1"/>
  <c r="E91" i="1"/>
  <c r="C92" i="1" s="1"/>
  <c r="E93" i="1"/>
  <c r="C94" i="1" s="1"/>
  <c r="E96" i="1"/>
  <c r="C97" i="1" s="1"/>
  <c r="E101" i="1"/>
  <c r="C102" i="1" s="1"/>
  <c r="E105" i="1"/>
  <c r="C106" i="1" s="1"/>
  <c r="E108" i="1"/>
  <c r="C109" i="1" s="1"/>
  <c r="E119" i="1"/>
  <c r="C120" i="1" s="1"/>
  <c r="E123" i="1"/>
  <c r="C124" i="1" s="1"/>
  <c r="E126" i="1"/>
  <c r="C127" i="1" s="1"/>
  <c r="E134" i="1"/>
  <c r="E136" i="1"/>
  <c r="C137" i="1" s="1"/>
  <c r="E142" i="1"/>
  <c r="C143" i="1" s="1"/>
  <c r="E146" i="1"/>
  <c r="C147" i="1" s="1"/>
  <c r="E154" i="1"/>
  <c r="E157" i="1"/>
  <c r="C158" i="1" s="1"/>
  <c r="E161" i="1"/>
  <c r="C162" i="1" s="1"/>
  <c r="E163" i="1"/>
  <c r="C164" i="1" s="1"/>
  <c r="E167" i="1"/>
  <c r="C168" i="1" s="1"/>
  <c r="E169" i="1"/>
  <c r="C170" i="1" s="1"/>
  <c r="E172" i="1"/>
  <c r="C173" i="1" s="1"/>
  <c r="E177" i="1"/>
  <c r="D146" i="1"/>
  <c r="D123" i="1"/>
  <c r="D70" i="1"/>
  <c r="C135" i="1" l="1"/>
  <c r="E130" i="1"/>
  <c r="C48" i="1"/>
  <c r="C58" i="1"/>
  <c r="E176" i="1"/>
  <c r="C178" i="1"/>
  <c r="E153" i="1"/>
  <c r="C155" i="1"/>
  <c r="C70" i="1"/>
  <c r="E156" i="1"/>
  <c r="C123" i="1"/>
  <c r="E95" i="1"/>
  <c r="C75" i="1"/>
  <c r="E145" i="1"/>
  <c r="C146" i="1"/>
  <c r="E63" i="1"/>
  <c r="E74" i="1"/>
  <c r="D57" i="1"/>
  <c r="D47" i="1" s="1"/>
  <c r="D68" i="1"/>
  <c r="C68" i="1" s="1"/>
  <c r="C27" i="1"/>
  <c r="D26" i="1"/>
  <c r="E34" i="1"/>
  <c r="C35" i="1" s="1"/>
  <c r="D34" i="1"/>
  <c r="E31" i="1"/>
  <c r="D31" i="1"/>
  <c r="C24" i="1"/>
  <c r="D23" i="1"/>
  <c r="C21" i="1"/>
  <c r="D20" i="1"/>
  <c r="D36" i="1"/>
  <c r="E36" i="1"/>
  <c r="C37" i="1" s="1"/>
  <c r="D163" i="1"/>
  <c r="C163" i="1" s="1"/>
  <c r="D169" i="1"/>
  <c r="C169" i="1" s="1"/>
  <c r="D81" i="1"/>
  <c r="C81" i="1" s="1"/>
  <c r="D172" i="1"/>
  <c r="C172" i="1" s="1"/>
  <c r="D167" i="1"/>
  <c r="C167" i="1" s="1"/>
  <c r="D161" i="1"/>
  <c r="C161" i="1" s="1"/>
  <c r="D157" i="1"/>
  <c r="D134" i="1"/>
  <c r="D126" i="1"/>
  <c r="C126" i="1" s="1"/>
  <c r="D119" i="1"/>
  <c r="C119" i="1" s="1"/>
  <c r="D108" i="1"/>
  <c r="C108" i="1" s="1"/>
  <c r="D83" i="1"/>
  <c r="C83" i="1" s="1"/>
  <c r="D64" i="1"/>
  <c r="C64" i="1" s="1"/>
  <c r="D72" i="1"/>
  <c r="C72" i="1" s="1"/>
  <c r="D87" i="1"/>
  <c r="C87" i="1" s="1"/>
  <c r="D91" i="1"/>
  <c r="C91" i="1" s="1"/>
  <c r="D93" i="1"/>
  <c r="C93" i="1" s="1"/>
  <c r="D96" i="1"/>
  <c r="D101" i="1"/>
  <c r="C101" i="1" s="1"/>
  <c r="D105" i="1"/>
  <c r="C105" i="1" s="1"/>
  <c r="D142" i="1"/>
  <c r="C142" i="1" s="1"/>
  <c r="D136" i="1"/>
  <c r="C136" i="1" s="1"/>
  <c r="D154" i="1"/>
  <c r="D177" i="1"/>
  <c r="D176" i="1" s="1"/>
  <c r="C20" i="1" l="1"/>
  <c r="D14" i="1"/>
  <c r="C134" i="1"/>
  <c r="D130" i="1"/>
  <c r="C130" i="1" s="1"/>
  <c r="E179" i="1"/>
  <c r="C32" i="1"/>
  <c r="E14" i="1"/>
  <c r="C154" i="1"/>
  <c r="D156" i="1"/>
  <c r="C156" i="1" s="1"/>
  <c r="C131" i="1"/>
  <c r="D95" i="1"/>
  <c r="C95" i="1" s="1"/>
  <c r="E62" i="1"/>
  <c r="C36" i="1"/>
  <c r="C31" i="1"/>
  <c r="C176" i="1"/>
  <c r="C23" i="1"/>
  <c r="C34" i="1"/>
  <c r="C177" i="1"/>
  <c r="C157" i="1"/>
  <c r="C96" i="1"/>
  <c r="C57" i="1"/>
  <c r="E152" i="1"/>
  <c r="E144" i="1"/>
  <c r="C26" i="1"/>
  <c r="D63" i="1"/>
  <c r="D74" i="1"/>
  <c r="D153" i="1"/>
  <c r="C63" i="1" l="1"/>
  <c r="E13" i="1"/>
  <c r="C15" i="1"/>
  <c r="C153" i="1"/>
  <c r="D13" i="1"/>
  <c r="C14" i="1"/>
  <c r="E46" i="1"/>
  <c r="C74" i="1"/>
  <c r="D62" i="1"/>
  <c r="C62" i="1" s="1"/>
  <c r="C47" i="1"/>
  <c r="D152" i="1"/>
  <c r="C152" i="1" s="1"/>
  <c r="C13" i="1" l="1"/>
  <c r="E45" i="1"/>
  <c r="D145" i="1"/>
  <c r="D179" i="1" s="1"/>
  <c r="C179" i="1" l="1"/>
  <c r="C145" i="1"/>
  <c r="D144" i="1"/>
  <c r="C144" i="1" l="1"/>
  <c r="D46" i="1"/>
  <c r="D45" i="1" s="1"/>
  <c r="C45" i="1" s="1"/>
  <c r="C46" i="1" l="1"/>
</calcChain>
</file>

<file path=xl/sharedStrings.xml><?xml version="1.0" encoding="utf-8"?>
<sst xmlns="http://schemas.openxmlformats.org/spreadsheetml/2006/main" count="195" uniqueCount="186">
  <si>
    <t>Materijalni rashodi</t>
  </si>
  <si>
    <t>Naknade troškova zaposlenima</t>
  </si>
  <si>
    <t>Službena putovanja</t>
  </si>
  <si>
    <t>Dnevnice za službeni put u zemlji</t>
  </si>
  <si>
    <t>Naknade za smještaj na sl.putu u z.</t>
  </si>
  <si>
    <t>Naknade za prijevoz na sl.putu u z.</t>
  </si>
  <si>
    <t>Stručno usavršavanje zaposlenika</t>
  </si>
  <si>
    <t>Seminari, savjetovanja i simpoziji</t>
  </si>
  <si>
    <t>Rashodi za materijal i energiju</t>
  </si>
  <si>
    <t>Uredski materijal i ost. mat. rash.</t>
  </si>
  <si>
    <t>Uredski materijal</t>
  </si>
  <si>
    <t>Materijal za čišćenje</t>
  </si>
  <si>
    <t>Materijal za higij. potrebe i njegu</t>
  </si>
  <si>
    <t>Materijal i sirovine</t>
  </si>
  <si>
    <t>Energija</t>
  </si>
  <si>
    <t>Električna energija</t>
  </si>
  <si>
    <t>Plin</t>
  </si>
  <si>
    <t>Motorni benzin i dizel gorivo</t>
  </si>
  <si>
    <t>Materijal i dijelovi za tek.i inv.održ.</t>
  </si>
  <si>
    <t>Mater.i dijel.za tek.i inv.održ.objek.</t>
  </si>
  <si>
    <t>Materijal i dijelovi za održ.opreme</t>
  </si>
  <si>
    <t>Ostali materijal za tekuće i inv.odr.</t>
  </si>
  <si>
    <t>Sitni inventar i auto gume</t>
  </si>
  <si>
    <t>Sitni inventar</t>
  </si>
  <si>
    <t>Rashodi za usluge</t>
  </si>
  <si>
    <t>Usluge telefona, pošte i prijevoza</t>
  </si>
  <si>
    <t>Usluge telefona i telefaksa</t>
  </si>
  <si>
    <t>Usluge interneta</t>
  </si>
  <si>
    <t>Poštarina( pisma, tiskanice i slično )</t>
  </si>
  <si>
    <t>Ostale usluge za komun. i prijevoz</t>
  </si>
  <si>
    <t>Usluge tekućeg i invest. održ.</t>
  </si>
  <si>
    <t>Usluge tekućeg i inv.održ.g.objek.</t>
  </si>
  <si>
    <t>Usluge tekućeg i inv.održav.opreme</t>
  </si>
  <si>
    <t>Usluge promidžbe i informiranja</t>
  </si>
  <si>
    <t>Tisak – natječaji</t>
  </si>
  <si>
    <t>Ostale usluge promidžbe i informir.</t>
  </si>
  <si>
    <t>Komunalne usluge</t>
  </si>
  <si>
    <t>Opskrba vodom</t>
  </si>
  <si>
    <t>Iznošenje i odvoz smeća</t>
  </si>
  <si>
    <t>Dimnjačarske usluge</t>
  </si>
  <si>
    <t>Zdravstvene i veterinarske usluge</t>
  </si>
  <si>
    <t>Obavezni i preventivni zdr.pregl.za.</t>
  </si>
  <si>
    <t>Intelektualne i osobne usluge</t>
  </si>
  <si>
    <t>Računalne usluge</t>
  </si>
  <si>
    <t>Ostale računalne usluge</t>
  </si>
  <si>
    <t>Ostale usluge</t>
  </si>
  <si>
    <t>Grafičke i tiskarske usluge</t>
  </si>
  <si>
    <t>Ostali nespomenuti rash. poslov.</t>
  </si>
  <si>
    <t>Članarine</t>
  </si>
  <si>
    <t>Tuzemne članarine</t>
  </si>
  <si>
    <t>Ostali nespomenuti rash. poslovan.</t>
  </si>
  <si>
    <t>Ostali nespomenuti rash.poslovanja</t>
  </si>
  <si>
    <t>Financijski rashodi</t>
  </si>
  <si>
    <t>Ostali financijski rashodi</t>
  </si>
  <si>
    <t>Bankarske usluge i usluge pl. pr.</t>
  </si>
  <si>
    <t>Usluge platnog prometa</t>
  </si>
  <si>
    <t>Rashodi za nab.pr. i dug. imovine</t>
  </si>
  <si>
    <t>Građevinski objekti</t>
  </si>
  <si>
    <t>Poslovni objekti</t>
  </si>
  <si>
    <t>Postrojenja i oprema</t>
  </si>
  <si>
    <t>Knjige</t>
  </si>
  <si>
    <t>Knjige u knjižnicama</t>
  </si>
  <si>
    <t>SVEUKUPNO TROŠKOVI:</t>
  </si>
  <si>
    <t>Ostale usluge tek.i inv.održavanja</t>
  </si>
  <si>
    <t>Ost.usl.-pregledi po zakonu</t>
  </si>
  <si>
    <t>Deratizacija i dezinsekcija</t>
  </si>
  <si>
    <t>Rashodi poslovanja</t>
  </si>
  <si>
    <t>3 i 4</t>
  </si>
  <si>
    <t>Ostale nak.troškova zaposlen.</t>
  </si>
  <si>
    <t>Nakn.za kor.privatnog aut.u sl.svrhe</t>
  </si>
  <si>
    <t>Službena,radna i zašt.odj.i obuća</t>
  </si>
  <si>
    <t>Oprema za održavanje i zaštitu</t>
  </si>
  <si>
    <t>Premije osiguranja</t>
  </si>
  <si>
    <t>Zgrade obraz.institucija-sanitarni čvor</t>
  </si>
  <si>
    <t>Usluge odv.i pravnog savjetovanja</t>
  </si>
  <si>
    <t>Ostale intelektualne usluge</t>
  </si>
  <si>
    <t>Reprezentacija</t>
  </si>
  <si>
    <t>Uredska oprema i namještaj</t>
  </si>
  <si>
    <t>Računala i računalna oprema</t>
  </si>
  <si>
    <t>Uredski namještaj</t>
  </si>
  <si>
    <t>Komunikacijska oprema</t>
  </si>
  <si>
    <t>Radio i TV prijemnici</t>
  </si>
  <si>
    <t>Oprema za grijanje,vent.i hlađenje</t>
  </si>
  <si>
    <t>Oprema za održavanje prostorija</t>
  </si>
  <si>
    <t>Medicinska i laboratorijska oprema</t>
  </si>
  <si>
    <t>Laboratorijska oprema</t>
  </si>
  <si>
    <t>Sportska oprema</t>
  </si>
  <si>
    <t>Uređaji, strojevi i oprema</t>
  </si>
  <si>
    <t xml:space="preserve">Uređaji </t>
  </si>
  <si>
    <t>Strojevi</t>
  </si>
  <si>
    <t>Oprema</t>
  </si>
  <si>
    <t>KAPITALNA ULAGANJA</t>
  </si>
  <si>
    <t>UKUPNO</t>
  </si>
  <si>
    <t>Kamate</t>
  </si>
  <si>
    <t>Ostali materijal za potrebe poslovanja</t>
  </si>
  <si>
    <t>Ostale komunalne usluge</t>
  </si>
  <si>
    <t>Laboratorijske usluge</t>
  </si>
  <si>
    <t>Usluge ažuriranja računalnih baza</t>
  </si>
  <si>
    <t>Glazbeni instrumenti i oprema</t>
  </si>
  <si>
    <t>Plaće za zaposlene</t>
  </si>
  <si>
    <t>Nagrade</t>
  </si>
  <si>
    <t>Otpremnine</t>
  </si>
  <si>
    <t>Naknade za bolest, invalidnost, smrtni sl.</t>
  </si>
  <si>
    <t>Regres</t>
  </si>
  <si>
    <t>Doprinosi za obvezno ZO</t>
  </si>
  <si>
    <t>Dopr. za zapošljavanje invalida</t>
  </si>
  <si>
    <t>Dopr. za ZO u slučaju nezaposl.</t>
  </si>
  <si>
    <t>Dopr. za ZO zaštite zdravlja</t>
  </si>
  <si>
    <t>Prihodi poslovanja</t>
  </si>
  <si>
    <t>Prihodi od imovine</t>
  </si>
  <si>
    <t>Ostali prihodi od fin. imovine</t>
  </si>
  <si>
    <t xml:space="preserve">Prihodi od iznajmljivanja </t>
  </si>
  <si>
    <t>Uplate učenika za šk.kuhinju, prih.od osig.</t>
  </si>
  <si>
    <t>Prihodi od pruženih usluga</t>
  </si>
  <si>
    <t>Prihodi po pos.propisima</t>
  </si>
  <si>
    <t>Prihodi od prodaje proiz. i usluga</t>
  </si>
  <si>
    <t>Prihodi iz proračuna</t>
  </si>
  <si>
    <t>Prihodi na temelju ugovorenih obveza</t>
  </si>
  <si>
    <t>Prihodi od prodaje nef.imovine</t>
  </si>
  <si>
    <t>Prihodi od prodaje stanova</t>
  </si>
  <si>
    <t>Ostalo</t>
  </si>
  <si>
    <t>RASHODI POSLOVANJA</t>
  </si>
  <si>
    <t>PRIHODI POSLOVANJA</t>
  </si>
  <si>
    <t>RAČUN</t>
  </si>
  <si>
    <t>NAZIV RAČUNA</t>
  </si>
  <si>
    <t>Županija</t>
  </si>
  <si>
    <t>Donacije</t>
  </si>
  <si>
    <t>6 i 7</t>
  </si>
  <si>
    <t>Državni pro.</t>
  </si>
  <si>
    <t>Vlastiti prihod</t>
  </si>
  <si>
    <t>Don. nef.im.</t>
  </si>
  <si>
    <t xml:space="preserve">Doprinosi </t>
  </si>
  <si>
    <t>Kapitalne donacije od fizičkih osoba</t>
  </si>
  <si>
    <t>Kapitalne donacije od trg.društava</t>
  </si>
  <si>
    <t>Tek.donacije od subjekata izvan države</t>
  </si>
  <si>
    <t>Literatura(publikac.,časopisi,knjige)</t>
  </si>
  <si>
    <t>Naknada za prijevoz na posao i s posla</t>
  </si>
  <si>
    <t xml:space="preserve">Naknada za prijevoz </t>
  </si>
  <si>
    <t>Namirnice za školsku kuhinju</t>
  </si>
  <si>
    <t>Tekuće pomoći iz pr.koji nije nadl.-grad</t>
  </si>
  <si>
    <t>Tekuće pomoći iz pr.koji nije nadl.-ministarstvo</t>
  </si>
  <si>
    <t>Tekuće pomoći proračunskim korisnicima iz proračuna koji im nije nadležan</t>
  </si>
  <si>
    <t>Prihodi za financiranje rashoda posl.-županija</t>
  </si>
  <si>
    <t>Naknada zbog nezapošljavanja invalida</t>
  </si>
  <si>
    <t>Ostale zdrav.usluge</t>
  </si>
  <si>
    <t>Premija osiguranja-odgovornost prema trećima</t>
  </si>
  <si>
    <t>Ostali prihodi-sudske tužbe</t>
  </si>
  <si>
    <t>Ostali rashodi za zaposlene</t>
  </si>
  <si>
    <t xml:space="preserve">Županija dod. </t>
  </si>
  <si>
    <t>Rashodi za zaposlene</t>
  </si>
  <si>
    <t>Uplate učenika; izleti,terenska nastava</t>
  </si>
  <si>
    <t>Najam sportske dvorane</t>
  </si>
  <si>
    <t>Ostala uredska oprema</t>
  </si>
  <si>
    <t>Tekuće pomoći od HZMO-a, HZZ-a i HZZO-a</t>
  </si>
  <si>
    <t>Računovotkinja:</t>
  </si>
  <si>
    <t>Kapitalne pomoći iz državnog proračuna proračunskim korisnicima</t>
  </si>
  <si>
    <t>Ostale naknade građanima i kućanstvima u naravi</t>
  </si>
  <si>
    <t>Naknade ostalih troškova( naknada za rad bez zasnivanja radnog odnosa)</t>
  </si>
  <si>
    <t xml:space="preserve">Knjige </t>
  </si>
  <si>
    <t>Posebne namjene</t>
  </si>
  <si>
    <t>Vlatiti prihodi</t>
  </si>
  <si>
    <t>HZZ mjere</t>
  </si>
  <si>
    <t>Ministarstvo za opremu</t>
  </si>
  <si>
    <t>Autorski honorari, ugovori o djelu</t>
  </si>
  <si>
    <t>Voditeljica ŽSV</t>
  </si>
  <si>
    <t>Školska kuhinja</t>
  </si>
  <si>
    <t>Dar za djecu, božićnica</t>
  </si>
  <si>
    <t>Troškovi sudskih postupaka</t>
  </si>
  <si>
    <t>Plaće po sudskim presudama</t>
  </si>
  <si>
    <t>Preneseni viškovi /manjkovi</t>
  </si>
  <si>
    <t>Višak/Manjak</t>
  </si>
  <si>
    <t>Financijski plan za 2023. godinu i projekcije 2024.-2025.</t>
  </si>
  <si>
    <r>
      <rPr>
        <b/>
        <sz val="12"/>
        <rFont val="Arial"/>
        <family val="2"/>
        <charset val="238"/>
      </rPr>
      <t>PLAN 2023</t>
    </r>
    <r>
      <rPr>
        <b/>
        <sz val="18"/>
        <rFont val="Arial"/>
        <family val="2"/>
        <charset val="238"/>
      </rPr>
      <t>.</t>
    </r>
  </si>
  <si>
    <t xml:space="preserve">KLASA: </t>
  </si>
  <si>
    <t xml:space="preserve">URBROJ: </t>
  </si>
  <si>
    <t>Iznosi su izraženi u EUR-ima</t>
  </si>
  <si>
    <t xml:space="preserve">Općina </t>
  </si>
  <si>
    <t xml:space="preserve"> OSNOVNA ŠKOLA PAVLA ŠTOOSA</t>
  </si>
  <si>
    <t xml:space="preserve">KRALJEVEC NA SUTLI 125, KRALJEVEC NA SUTLI </t>
  </si>
  <si>
    <t>OIB: 12109447077</t>
  </si>
  <si>
    <t>U Kraljevcu na Sutli</t>
  </si>
  <si>
    <t>Damirka Dragoje</t>
  </si>
  <si>
    <t>Ravnatelji:</t>
  </si>
  <si>
    <t>Tomislav Rajić</t>
  </si>
  <si>
    <t>400-02/22-01/9</t>
  </si>
  <si>
    <t>2140-68-01/22-2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</si>
</sst>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</font>
    <font>
      <b/>
      <sz val="14"/>
      <name val="Arial"/>
      <family val="2"/>
      <charset val="238"/>
    </font>
    <font>
      <b/>
      <sz val="16"/>
      <name val="Times New Roman"/>
      <family val="1"/>
    </font>
    <font>
      <b/>
      <sz val="18"/>
      <name val="Times New Roman"/>
      <family val="1"/>
    </font>
    <font>
      <sz val="18"/>
      <name val="Arial"/>
      <family val="2"/>
      <charset val="238"/>
    </font>
    <font>
      <sz val="16"/>
      <name val="Times New Roman"/>
      <family val="1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145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3" fontId="2" fillId="0" borderId="1" xfId="0" applyNumberFormat="1" applyFont="1" applyBorder="1" applyProtection="1">
      <protection locked="0"/>
    </xf>
    <xf numFmtId="3" fontId="1" fillId="0" borderId="1" xfId="0" applyNumberFormat="1" applyFont="1" applyBorder="1"/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Protection="1">
      <protection locked="0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1" xfId="0" applyNumberFormat="1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vertical="top" wrapText="1"/>
    </xf>
    <xf numFmtId="14" fontId="2" fillId="0" borderId="0" xfId="0" applyNumberFormat="1" applyFont="1" applyProtection="1">
      <protection locked="0"/>
    </xf>
    <xf numFmtId="0" fontId="3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3" fontId="4" fillId="0" borderId="1" xfId="0" applyNumberFormat="1" applyFont="1" applyBorder="1" applyProtection="1">
      <protection locked="0"/>
    </xf>
    <xf numFmtId="3" fontId="3" fillId="0" borderId="1" xfId="0" applyNumberFormat="1" applyFont="1" applyBorder="1"/>
    <xf numFmtId="3" fontId="4" fillId="0" borderId="1" xfId="0" applyNumberFormat="1" applyFont="1" applyBorder="1"/>
    <xf numFmtId="0" fontId="1" fillId="2" borderId="2" xfId="0" applyFont="1" applyFill="1" applyBorder="1" applyAlignment="1">
      <alignment vertical="top" wrapText="1"/>
    </xf>
    <xf numFmtId="3" fontId="4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/>
    <xf numFmtId="3" fontId="4" fillId="3" borderId="1" xfId="0" applyNumberFormat="1" applyFont="1" applyFill="1" applyBorder="1" applyAlignment="1">
      <alignment horizontal="right"/>
    </xf>
    <xf numFmtId="3" fontId="1" fillId="3" borderId="1" xfId="0" applyNumberFormat="1" applyFont="1" applyFill="1" applyBorder="1"/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3" fontId="1" fillId="2" borderId="2" xfId="0" applyNumberFormat="1" applyFont="1" applyFill="1" applyBorder="1"/>
    <xf numFmtId="0" fontId="1" fillId="2" borderId="3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1" fillId="3" borderId="9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3" fontId="2" fillId="0" borderId="7" xfId="0" applyNumberFormat="1" applyFont="1" applyBorder="1" applyProtection="1">
      <protection locked="0"/>
    </xf>
    <xf numFmtId="3" fontId="2" fillId="0" borderId="2" xfId="0" applyNumberFormat="1" applyFont="1" applyBorder="1" applyProtection="1">
      <protection locked="0"/>
    </xf>
    <xf numFmtId="3" fontId="1" fillId="0" borderId="7" xfId="0" applyNumberFormat="1" applyFont="1" applyBorder="1"/>
    <xf numFmtId="3" fontId="4" fillId="0" borderId="2" xfId="0" applyNumberFormat="1" applyFont="1" applyBorder="1"/>
    <xf numFmtId="3" fontId="2" fillId="0" borderId="1" xfId="0" applyNumberFormat="1" applyFont="1" applyBorder="1"/>
    <xf numFmtId="0" fontId="7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/>
    </xf>
    <xf numFmtId="3" fontId="3" fillId="0" borderId="14" xfId="0" applyNumberFormat="1" applyFont="1" applyBorder="1"/>
    <xf numFmtId="3" fontId="2" fillId="0" borderId="14" xfId="0" applyNumberFormat="1" applyFont="1" applyBorder="1" applyProtection="1">
      <protection locked="0"/>
    </xf>
    <xf numFmtId="3" fontId="2" fillId="0" borderId="16" xfId="0" applyNumberFormat="1" applyFont="1" applyBorder="1" applyProtection="1">
      <protection locked="0"/>
    </xf>
    <xf numFmtId="3" fontId="2" fillId="0" borderId="15" xfId="0" applyNumberFormat="1" applyFont="1" applyBorder="1" applyProtection="1">
      <protection locked="0"/>
    </xf>
    <xf numFmtId="3" fontId="2" fillId="0" borderId="14" xfId="0" applyNumberFormat="1" applyFont="1" applyBorder="1"/>
    <xf numFmtId="3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top" wrapText="1"/>
    </xf>
    <xf numFmtId="3" fontId="4" fillId="4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1" fillId="0" borderId="13" xfId="0" applyFont="1" applyBorder="1" applyAlignment="1">
      <alignment vertical="top" wrapText="1"/>
    </xf>
    <xf numFmtId="3" fontId="1" fillId="0" borderId="18" xfId="0" applyNumberFormat="1" applyFont="1" applyBorder="1"/>
    <xf numFmtId="3" fontId="4" fillId="4" borderId="17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3" fontId="1" fillId="0" borderId="1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 vertical="top" wrapText="1"/>
    </xf>
    <xf numFmtId="3" fontId="1" fillId="0" borderId="19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2" fillId="4" borderId="0" xfId="0" applyFont="1" applyFill="1"/>
    <xf numFmtId="0" fontId="4" fillId="0" borderId="1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3" fillId="4" borderId="1" xfId="0" applyNumberFormat="1" applyFont="1" applyFill="1" applyBorder="1"/>
    <xf numFmtId="3" fontId="3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3" fontId="1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 vertical="top" wrapText="1"/>
    </xf>
    <xf numFmtId="3" fontId="3" fillId="4" borderId="14" xfId="0" applyNumberFormat="1" applyFont="1" applyFill="1" applyBorder="1"/>
    <xf numFmtId="3" fontId="4" fillId="0" borderId="7" xfId="0" applyNumberFormat="1" applyFont="1" applyBorder="1" applyProtection="1">
      <protection locked="0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vertical="top" wrapText="1"/>
    </xf>
    <xf numFmtId="0" fontId="3" fillId="0" borderId="0" xfId="0" applyFont="1"/>
    <xf numFmtId="0" fontId="13" fillId="4" borderId="1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left" vertical="top" wrapText="1"/>
    </xf>
    <xf numFmtId="3" fontId="13" fillId="4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3" fontId="14" fillId="4" borderId="1" xfId="0" applyNumberFormat="1" applyFont="1" applyFill="1" applyBorder="1" applyAlignment="1">
      <alignment horizontal="right"/>
    </xf>
    <xf numFmtId="0" fontId="4" fillId="0" borderId="1" xfId="0" applyFont="1" applyBorder="1"/>
    <xf numFmtId="3" fontId="4" fillId="0" borderId="16" xfId="0" applyNumberFormat="1" applyFont="1" applyBorder="1" applyProtection="1">
      <protection locked="0"/>
    </xf>
    <xf numFmtId="3" fontId="4" fillId="4" borderId="2" xfId="0" applyNumberFormat="1" applyFont="1" applyFill="1" applyBorder="1" applyAlignment="1">
      <alignment horizontal="right"/>
    </xf>
    <xf numFmtId="0" fontId="12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3" fontId="13" fillId="4" borderId="14" xfId="0" applyNumberFormat="1" applyFont="1" applyFill="1" applyBorder="1" applyAlignment="1">
      <alignment horizontal="right"/>
    </xf>
    <xf numFmtId="3" fontId="3" fillId="0" borderId="14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2" borderId="1" xfId="0" applyNumberFormat="1" applyFont="1" applyFill="1" applyBorder="1"/>
    <xf numFmtId="3" fontId="3" fillId="4" borderId="1" xfId="0" applyNumberFormat="1" applyFont="1" applyFill="1" applyBorder="1" applyAlignment="1">
      <alignment horizontal="right"/>
    </xf>
    <xf numFmtId="3" fontId="3" fillId="4" borderId="14" xfId="0" applyNumberFormat="1" applyFont="1" applyFill="1" applyBorder="1" applyAlignment="1">
      <alignment horizontal="right"/>
    </xf>
    <xf numFmtId="0" fontId="3" fillId="4" borderId="0" xfId="0" applyFont="1" applyFill="1"/>
    <xf numFmtId="0" fontId="3" fillId="0" borderId="1" xfId="1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2" fillId="0" borderId="1" xfId="0" applyFont="1" applyBorder="1"/>
    <xf numFmtId="3" fontId="2" fillId="0" borderId="7" xfId="0" applyNumberFormat="1" applyFont="1" applyBorder="1"/>
    <xf numFmtId="0" fontId="16" fillId="0" borderId="1" xfId="0" applyFont="1" applyBorder="1" applyAlignment="1">
      <alignment horizontal="center" vertical="center"/>
    </xf>
    <xf numFmtId="0" fontId="3" fillId="4" borderId="7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vertical="top" wrapText="1"/>
    </xf>
    <xf numFmtId="3" fontId="4" fillId="5" borderId="1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left" vertical="top" wrapText="1"/>
    </xf>
    <xf numFmtId="0" fontId="17" fillId="0" borderId="0" xfId="0" applyFont="1"/>
    <xf numFmtId="0" fontId="17" fillId="0" borderId="0" xfId="0" applyFont="1" applyAlignment="1">
      <alignment horizontal="left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Normalno" xfId="0" builtinId="0"/>
    <cellStyle name="Obično_List4" xfId="2" xr:uid="{00000000-0005-0000-0000-000001000000}"/>
    <cellStyle name="Obično_List7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4"/>
  <sheetViews>
    <sheetView tabSelected="1" zoomScaleNormal="100" workbookViewId="0">
      <selection activeCell="C6" sqref="C6"/>
    </sheetView>
  </sheetViews>
  <sheetFormatPr defaultRowHeight="15.75" x14ac:dyDescent="0.25"/>
  <cols>
    <col min="1" max="1" width="12.140625" style="1" customWidth="1"/>
    <col min="2" max="2" width="35.42578125" style="1" customWidth="1"/>
    <col min="3" max="3" width="18.140625" style="2" customWidth="1"/>
    <col min="4" max="4" width="17.7109375" style="2" customWidth="1"/>
    <col min="5" max="6" width="16.140625" style="14" customWidth="1"/>
    <col min="7" max="7" width="14.85546875" style="2" customWidth="1"/>
    <col min="8" max="11" width="14.7109375" style="2" customWidth="1"/>
    <col min="12" max="14" width="15.7109375" style="1" bestFit="1" customWidth="1"/>
    <col min="15" max="32" width="9.140625" style="1"/>
    <col min="33" max="33" width="12.42578125" style="1" customWidth="1"/>
    <col min="34" max="16384" width="9.140625" style="1"/>
  </cols>
  <sheetData>
    <row r="1" spans="1:12" ht="20.25" x14ac:dyDescent="0.3">
      <c r="A1" s="53" t="s">
        <v>177</v>
      </c>
      <c r="B1" s="54"/>
    </row>
    <row r="2" spans="1:12" ht="20.25" x14ac:dyDescent="0.3">
      <c r="A2" s="12" t="s">
        <v>178</v>
      </c>
      <c r="B2" s="54"/>
    </row>
    <row r="3" spans="1:12" ht="20.25" x14ac:dyDescent="0.3">
      <c r="A3" s="12" t="s">
        <v>179</v>
      </c>
      <c r="B3" s="54"/>
    </row>
    <row r="4" spans="1:12" x14ac:dyDescent="0.25">
      <c r="A4" s="138" t="s">
        <v>173</v>
      </c>
      <c r="B4" s="138" t="s">
        <v>184</v>
      </c>
    </row>
    <row r="5" spans="1:12" x14ac:dyDescent="0.25">
      <c r="A5" s="139" t="s">
        <v>174</v>
      </c>
      <c r="B5" s="139" t="s">
        <v>185</v>
      </c>
      <c r="C5" s="45"/>
      <c r="D5" s="45"/>
      <c r="E5" s="45"/>
      <c r="F5" s="45"/>
      <c r="G5" s="45"/>
      <c r="H5" s="45"/>
      <c r="I5" s="45"/>
      <c r="J5" s="45"/>
      <c r="K5" s="45"/>
    </row>
    <row r="6" spans="1:12" x14ac:dyDescent="0.25">
      <c r="A6" s="44"/>
      <c r="B6" s="44"/>
      <c r="C6" s="45"/>
      <c r="D6" s="45"/>
      <c r="E6" s="45"/>
      <c r="F6" s="45"/>
      <c r="G6" s="45"/>
      <c r="H6" s="45"/>
      <c r="I6" s="45"/>
      <c r="J6" s="45"/>
      <c r="K6" s="45"/>
    </row>
    <row r="7" spans="1:12" x14ac:dyDescent="0.25">
      <c r="A7" s="44"/>
      <c r="B7" s="44"/>
      <c r="C7" s="45"/>
      <c r="D7" s="45"/>
      <c r="E7" s="45"/>
      <c r="F7" s="45"/>
      <c r="G7" s="45"/>
      <c r="H7" s="45"/>
      <c r="I7" s="45"/>
      <c r="J7" s="45"/>
      <c r="K7" s="45"/>
    </row>
    <row r="8" spans="1:12" x14ac:dyDescent="0.25">
      <c r="A8" s="44"/>
      <c r="B8" s="44" t="s">
        <v>175</v>
      </c>
      <c r="C8" s="45"/>
      <c r="D8" s="45"/>
      <c r="E8" s="45"/>
      <c r="F8" s="45"/>
      <c r="G8" s="45"/>
      <c r="H8" s="45"/>
      <c r="I8" s="45"/>
      <c r="J8" s="45"/>
      <c r="K8" s="45"/>
    </row>
    <row r="9" spans="1:12" ht="23.25" x14ac:dyDescent="0.25">
      <c r="A9" s="143" t="s">
        <v>171</v>
      </c>
      <c r="B9" s="144"/>
      <c r="C9" s="144"/>
      <c r="D9" s="144"/>
      <c r="E9" s="144"/>
      <c r="F9" s="144"/>
      <c r="G9" s="144"/>
      <c r="H9" s="144"/>
      <c r="I9" s="55"/>
      <c r="J9" s="55"/>
      <c r="K9" s="55"/>
    </row>
    <row r="10" spans="1:12" ht="24" thickBot="1" x14ac:dyDescent="0.3">
      <c r="A10" s="6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2" ht="24" thickBot="1" x14ac:dyDescent="0.3">
      <c r="A11" s="84" t="s">
        <v>123</v>
      </c>
      <c r="B11" s="81" t="s">
        <v>124</v>
      </c>
      <c r="C11" s="85" t="s">
        <v>172</v>
      </c>
      <c r="D11" s="86" t="s">
        <v>128</v>
      </c>
      <c r="E11" s="86" t="s">
        <v>125</v>
      </c>
      <c r="F11" s="131" t="s">
        <v>159</v>
      </c>
      <c r="G11" s="86" t="s">
        <v>129</v>
      </c>
      <c r="H11" s="86" t="s">
        <v>126</v>
      </c>
      <c r="I11" s="86" t="s">
        <v>130</v>
      </c>
      <c r="J11" s="115" t="s">
        <v>170</v>
      </c>
      <c r="K11" s="115" t="s">
        <v>176</v>
      </c>
      <c r="L11" s="112" t="s">
        <v>148</v>
      </c>
    </row>
    <row r="12" spans="1:12" ht="23.25" x14ac:dyDescent="0.25">
      <c r="A12" s="71"/>
      <c r="B12" s="80" t="s">
        <v>122</v>
      </c>
      <c r="C12" s="72"/>
      <c r="D12" s="72"/>
      <c r="E12" s="72"/>
      <c r="F12" s="72"/>
      <c r="G12" s="72"/>
      <c r="H12" s="72"/>
      <c r="I12" s="72"/>
      <c r="J12" s="116"/>
      <c r="K12" s="116"/>
      <c r="L12" s="122"/>
    </row>
    <row r="13" spans="1:12" x14ac:dyDescent="0.25">
      <c r="A13" s="89" t="s">
        <v>127</v>
      </c>
      <c r="B13" s="90" t="s">
        <v>92</v>
      </c>
      <c r="C13" s="91">
        <f>C14+C36</f>
        <v>581430</v>
      </c>
      <c r="D13" s="91">
        <f t="shared" ref="D13:L13" si="0">SUM(D14+D36)</f>
        <v>495000</v>
      </c>
      <c r="E13" s="91">
        <f t="shared" si="0"/>
        <v>22480</v>
      </c>
      <c r="F13" s="91">
        <f t="shared" si="0"/>
        <v>6000</v>
      </c>
      <c r="G13" s="91">
        <f t="shared" si="0"/>
        <v>0</v>
      </c>
      <c r="H13" s="91">
        <f t="shared" si="0"/>
        <v>0</v>
      </c>
      <c r="I13" s="91">
        <f t="shared" si="0"/>
        <v>0</v>
      </c>
      <c r="J13" s="91">
        <f t="shared" si="0"/>
        <v>0</v>
      </c>
      <c r="K13" s="91">
        <f t="shared" si="0"/>
        <v>57950</v>
      </c>
      <c r="L13" s="91">
        <f t="shared" si="0"/>
        <v>0</v>
      </c>
    </row>
    <row r="14" spans="1:12" s="83" customFormat="1" x14ac:dyDescent="0.25">
      <c r="A14" s="92">
        <v>6</v>
      </c>
      <c r="B14" s="34" t="s">
        <v>108</v>
      </c>
      <c r="C14" s="31">
        <f t="shared" ref="C14:C37" si="1">SUM(D14:L14)</f>
        <v>581430</v>
      </c>
      <c r="D14" s="31">
        <f>SUM(D15+D20+D23+D26+D31+D34+D38)</f>
        <v>495000</v>
      </c>
      <c r="E14" s="31">
        <f t="shared" ref="E14:L14" si="2">SUM(E15+E20+E23+E26+E31+E34+E38)</f>
        <v>22480</v>
      </c>
      <c r="F14" s="31">
        <f t="shared" si="2"/>
        <v>6000</v>
      </c>
      <c r="G14" s="31">
        <f t="shared" si="2"/>
        <v>0</v>
      </c>
      <c r="H14" s="31">
        <f t="shared" si="2"/>
        <v>0</v>
      </c>
      <c r="I14" s="31">
        <f t="shared" si="2"/>
        <v>0</v>
      </c>
      <c r="J14" s="31">
        <f t="shared" si="2"/>
        <v>0</v>
      </c>
      <c r="K14" s="31">
        <f t="shared" si="2"/>
        <v>57950</v>
      </c>
      <c r="L14" s="31">
        <f t="shared" si="2"/>
        <v>0</v>
      </c>
    </row>
    <row r="15" spans="1:12" s="83" customFormat="1" ht="47.25" x14ac:dyDescent="0.25">
      <c r="A15" s="73">
        <v>63</v>
      </c>
      <c r="B15" s="110" t="s">
        <v>141</v>
      </c>
      <c r="C15" s="29">
        <f t="shared" si="1"/>
        <v>495000</v>
      </c>
      <c r="D15" s="29">
        <f>SUM(D16:D19)</f>
        <v>495000</v>
      </c>
      <c r="E15" s="29">
        <f t="shared" ref="E15:L15" si="3">SUM(E16:E18)</f>
        <v>0</v>
      </c>
      <c r="F15" s="29">
        <f t="shared" si="3"/>
        <v>0</v>
      </c>
      <c r="G15" s="29">
        <f t="shared" si="3"/>
        <v>0</v>
      </c>
      <c r="H15" s="29">
        <f t="shared" si="3"/>
        <v>0</v>
      </c>
      <c r="I15" s="29">
        <f t="shared" si="3"/>
        <v>0</v>
      </c>
      <c r="J15" s="29">
        <f t="shared" si="3"/>
        <v>0</v>
      </c>
      <c r="K15" s="29">
        <f t="shared" si="3"/>
        <v>0</v>
      </c>
      <c r="L15" s="29">
        <f t="shared" si="3"/>
        <v>0</v>
      </c>
    </row>
    <row r="16" spans="1:12" s="126" customFormat="1" ht="31.5" x14ac:dyDescent="0.25">
      <c r="A16" s="74">
        <v>63414</v>
      </c>
      <c r="B16" s="127" t="s">
        <v>153</v>
      </c>
      <c r="C16" s="64">
        <f t="shared" si="1"/>
        <v>0</v>
      </c>
      <c r="D16" s="124"/>
      <c r="E16" s="124"/>
      <c r="F16" s="124"/>
      <c r="G16" s="124"/>
      <c r="H16" s="124"/>
      <c r="I16" s="124"/>
      <c r="J16" s="125"/>
      <c r="K16" s="125"/>
      <c r="L16" s="124"/>
    </row>
    <row r="17" spans="1:12" s="83" customFormat="1" ht="31.5" x14ac:dyDescent="0.25">
      <c r="A17" s="105">
        <v>63612</v>
      </c>
      <c r="B17" s="106" t="s">
        <v>140</v>
      </c>
      <c r="C17" s="111">
        <f t="shared" si="1"/>
        <v>495000</v>
      </c>
      <c r="D17" s="107">
        <v>495000</v>
      </c>
      <c r="E17" s="107"/>
      <c r="F17" s="107"/>
      <c r="G17" s="107"/>
      <c r="H17" s="107"/>
      <c r="I17" s="107"/>
      <c r="J17" s="117"/>
      <c r="K17" s="117"/>
      <c r="L17" s="52"/>
    </row>
    <row r="18" spans="1:12" s="83" customFormat="1" ht="31.5" x14ac:dyDescent="0.25">
      <c r="A18" s="105">
        <v>63613</v>
      </c>
      <c r="B18" s="106" t="s">
        <v>139</v>
      </c>
      <c r="C18" s="111">
        <f t="shared" si="1"/>
        <v>0</v>
      </c>
      <c r="D18" s="107"/>
      <c r="E18" s="107"/>
      <c r="F18" s="107"/>
      <c r="G18" s="107"/>
      <c r="H18" s="107"/>
      <c r="I18" s="107"/>
      <c r="J18" s="117"/>
      <c r="K18" s="117"/>
      <c r="L18" s="52"/>
    </row>
    <row r="19" spans="1:12" s="83" customFormat="1" ht="31.5" x14ac:dyDescent="0.25">
      <c r="A19" s="105">
        <v>63622</v>
      </c>
      <c r="B19" s="106" t="s">
        <v>155</v>
      </c>
      <c r="C19" s="111">
        <f t="shared" si="1"/>
        <v>0</v>
      </c>
      <c r="D19" s="107"/>
      <c r="E19" s="107"/>
      <c r="F19" s="107"/>
      <c r="G19" s="107"/>
      <c r="H19" s="107"/>
      <c r="I19" s="107"/>
      <c r="J19" s="117"/>
      <c r="K19" s="117"/>
      <c r="L19" s="52"/>
    </row>
    <row r="20" spans="1:12" x14ac:dyDescent="0.25">
      <c r="A20" s="73">
        <v>64</v>
      </c>
      <c r="B20" s="35" t="s">
        <v>109</v>
      </c>
      <c r="C20" s="29">
        <f>SUM(D20:L20)</f>
        <v>0</v>
      </c>
      <c r="D20" s="29">
        <f>SUM(D21+D22)</f>
        <v>0</v>
      </c>
      <c r="E20" s="29">
        <f t="shared" ref="E20:L20" si="4">SUM(E21+E22)</f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  <c r="L20" s="29">
        <f t="shared" si="4"/>
        <v>0</v>
      </c>
    </row>
    <row r="21" spans="1:12" x14ac:dyDescent="0.25">
      <c r="A21" s="74">
        <v>64199</v>
      </c>
      <c r="B21" s="75" t="s">
        <v>110</v>
      </c>
      <c r="C21" s="64">
        <f t="shared" si="1"/>
        <v>0</v>
      </c>
      <c r="D21" s="87"/>
      <c r="E21" s="87"/>
      <c r="F21" s="87"/>
      <c r="G21" s="87"/>
      <c r="H21" s="87"/>
      <c r="I21" s="87"/>
      <c r="J21" s="97"/>
      <c r="K21" s="97"/>
      <c r="L21" s="52"/>
    </row>
    <row r="22" spans="1:12" x14ac:dyDescent="0.25">
      <c r="A22" s="74">
        <v>64224</v>
      </c>
      <c r="B22" s="75" t="s">
        <v>111</v>
      </c>
      <c r="C22" s="64">
        <f t="shared" si="1"/>
        <v>0</v>
      </c>
      <c r="D22" s="87"/>
      <c r="E22" s="87"/>
      <c r="F22" s="87"/>
      <c r="G22" s="87"/>
      <c r="H22" s="87"/>
      <c r="I22" s="87"/>
      <c r="J22" s="97"/>
      <c r="K22" s="97"/>
      <c r="L22" s="52"/>
    </row>
    <row r="23" spans="1:12" s="83" customFormat="1" x14ac:dyDescent="0.25">
      <c r="A23" s="108">
        <v>65</v>
      </c>
      <c r="B23" s="82" t="s">
        <v>114</v>
      </c>
      <c r="C23" s="29">
        <f t="shared" si="1"/>
        <v>6000</v>
      </c>
      <c r="D23" s="30">
        <f>SUM(D24+D25)</f>
        <v>0</v>
      </c>
      <c r="E23" s="30">
        <f t="shared" ref="E23:L23" si="5">SUM(E24+E25)</f>
        <v>0</v>
      </c>
      <c r="F23" s="30">
        <f t="shared" si="5"/>
        <v>6000</v>
      </c>
      <c r="G23" s="30">
        <f t="shared" si="5"/>
        <v>0</v>
      </c>
      <c r="H23" s="30">
        <f t="shared" si="5"/>
        <v>0</v>
      </c>
      <c r="I23" s="30">
        <f t="shared" si="5"/>
        <v>0</v>
      </c>
      <c r="J23" s="30">
        <f t="shared" si="5"/>
        <v>0</v>
      </c>
      <c r="K23" s="30">
        <f t="shared" si="5"/>
        <v>0</v>
      </c>
      <c r="L23" s="30">
        <f t="shared" si="5"/>
        <v>0</v>
      </c>
    </row>
    <row r="24" spans="1:12" ht="31.5" x14ac:dyDescent="0.25">
      <c r="A24" s="74">
        <v>65264</v>
      </c>
      <c r="B24" s="75" t="s">
        <v>112</v>
      </c>
      <c r="C24" s="64">
        <f t="shared" si="1"/>
        <v>6000</v>
      </c>
      <c r="D24" s="87">
        <v>0</v>
      </c>
      <c r="E24" s="87"/>
      <c r="F24" s="87">
        <v>6000</v>
      </c>
      <c r="G24" s="87"/>
      <c r="H24" s="87"/>
      <c r="I24" s="87"/>
      <c r="J24" s="97"/>
      <c r="K24" s="97"/>
      <c r="L24" s="52"/>
    </row>
    <row r="25" spans="1:12" x14ac:dyDescent="0.25">
      <c r="A25" s="74">
        <v>65269</v>
      </c>
      <c r="B25" s="75" t="s">
        <v>150</v>
      </c>
      <c r="C25" s="64">
        <f t="shared" si="1"/>
        <v>0</v>
      </c>
      <c r="D25" s="87"/>
      <c r="E25" s="87"/>
      <c r="F25" s="87"/>
      <c r="G25" s="87"/>
      <c r="H25" s="87"/>
      <c r="I25" s="87"/>
      <c r="J25" s="97"/>
      <c r="K25" s="97"/>
      <c r="L25" s="52"/>
    </row>
    <row r="26" spans="1:12" x14ac:dyDescent="0.25">
      <c r="A26" s="108">
        <v>66</v>
      </c>
      <c r="B26" s="109" t="s">
        <v>115</v>
      </c>
      <c r="C26" s="29">
        <f t="shared" si="1"/>
        <v>0</v>
      </c>
      <c r="D26" s="30">
        <f>SUM(D27+D28+D29+D30)</f>
        <v>0</v>
      </c>
      <c r="E26" s="30">
        <f t="shared" ref="E26:L26" si="6">SUM(E27+E28+E29+E30)</f>
        <v>0</v>
      </c>
      <c r="F26" s="30">
        <f t="shared" si="6"/>
        <v>0</v>
      </c>
      <c r="G26" s="30">
        <f t="shared" si="6"/>
        <v>0</v>
      </c>
      <c r="H26" s="30">
        <f t="shared" si="6"/>
        <v>0</v>
      </c>
      <c r="I26" s="30">
        <f t="shared" si="6"/>
        <v>0</v>
      </c>
      <c r="J26" s="30">
        <f t="shared" si="6"/>
        <v>0</v>
      </c>
      <c r="K26" s="30">
        <f t="shared" si="6"/>
        <v>0</v>
      </c>
      <c r="L26" s="30">
        <f t="shared" si="6"/>
        <v>0</v>
      </c>
    </row>
    <row r="27" spans="1:12" x14ac:dyDescent="0.25">
      <c r="A27" s="74">
        <v>66151</v>
      </c>
      <c r="B27" s="75" t="s">
        <v>113</v>
      </c>
      <c r="C27" s="64">
        <f t="shared" si="1"/>
        <v>0</v>
      </c>
      <c r="D27" s="87"/>
      <c r="E27" s="87"/>
      <c r="F27" s="87"/>
      <c r="G27" s="87"/>
      <c r="H27" s="87"/>
      <c r="I27" s="87"/>
      <c r="J27" s="97"/>
      <c r="K27" s="97"/>
      <c r="L27" s="52"/>
    </row>
    <row r="28" spans="1:12" ht="31.5" x14ac:dyDescent="0.25">
      <c r="A28" s="74">
        <v>66314</v>
      </c>
      <c r="B28" s="75" t="s">
        <v>134</v>
      </c>
      <c r="C28" s="64">
        <f t="shared" si="1"/>
        <v>0</v>
      </c>
      <c r="D28" s="87"/>
      <c r="E28" s="87"/>
      <c r="F28" s="87"/>
      <c r="G28" s="87"/>
      <c r="H28" s="87"/>
      <c r="I28" s="87"/>
      <c r="J28" s="97"/>
      <c r="K28" s="97"/>
      <c r="L28" s="52"/>
    </row>
    <row r="29" spans="1:12" x14ac:dyDescent="0.25">
      <c r="A29" s="74">
        <v>66321</v>
      </c>
      <c r="B29" s="75" t="s">
        <v>132</v>
      </c>
      <c r="C29" s="64">
        <f t="shared" si="1"/>
        <v>0</v>
      </c>
      <c r="D29" s="87"/>
      <c r="E29" s="87"/>
      <c r="F29" s="87"/>
      <c r="G29" s="87"/>
      <c r="H29" s="87"/>
      <c r="I29" s="87"/>
      <c r="J29" s="97"/>
      <c r="K29" s="97"/>
      <c r="L29" s="52"/>
    </row>
    <row r="30" spans="1:12" x14ac:dyDescent="0.25">
      <c r="A30" s="74">
        <v>66323</v>
      </c>
      <c r="B30" s="75" t="s">
        <v>133</v>
      </c>
      <c r="C30" s="64">
        <f t="shared" si="1"/>
        <v>0</v>
      </c>
      <c r="D30" s="87"/>
      <c r="E30" s="87"/>
      <c r="F30" s="87"/>
      <c r="G30" s="87"/>
      <c r="H30" s="87"/>
      <c r="I30" s="87"/>
      <c r="J30" s="97"/>
      <c r="K30" s="97"/>
      <c r="L30" s="52"/>
    </row>
    <row r="31" spans="1:12" x14ac:dyDescent="0.25">
      <c r="A31" s="108">
        <v>67</v>
      </c>
      <c r="B31" s="109" t="s">
        <v>116</v>
      </c>
      <c r="C31" s="29">
        <f t="shared" si="1"/>
        <v>80430</v>
      </c>
      <c r="D31" s="30">
        <f>SUM(D32+D33)</f>
        <v>0</v>
      </c>
      <c r="E31" s="30">
        <f t="shared" ref="E31:L31" si="7">SUM(E32+E33)</f>
        <v>22480</v>
      </c>
      <c r="F31" s="30">
        <f t="shared" si="7"/>
        <v>0</v>
      </c>
      <c r="G31" s="30">
        <f t="shared" si="7"/>
        <v>0</v>
      </c>
      <c r="H31" s="30">
        <f t="shared" si="7"/>
        <v>0</v>
      </c>
      <c r="I31" s="30">
        <f t="shared" si="7"/>
        <v>0</v>
      </c>
      <c r="J31" s="30">
        <f t="shared" si="7"/>
        <v>0</v>
      </c>
      <c r="K31" s="30">
        <f t="shared" si="7"/>
        <v>57950</v>
      </c>
      <c r="L31" s="30">
        <f t="shared" si="7"/>
        <v>0</v>
      </c>
    </row>
    <row r="32" spans="1:12" ht="31.5" x14ac:dyDescent="0.25">
      <c r="A32" s="74">
        <v>67111</v>
      </c>
      <c r="B32" s="75" t="s">
        <v>142</v>
      </c>
      <c r="C32" s="64">
        <f t="shared" si="1"/>
        <v>80430</v>
      </c>
      <c r="D32" s="87"/>
      <c r="E32" s="87">
        <v>22480</v>
      </c>
      <c r="F32" s="87"/>
      <c r="G32" s="87"/>
      <c r="H32" s="87"/>
      <c r="I32" s="87"/>
      <c r="J32" s="97"/>
      <c r="K32" s="97">
        <v>57950</v>
      </c>
      <c r="L32" s="52"/>
    </row>
    <row r="33" spans="1:12" x14ac:dyDescent="0.25">
      <c r="A33" s="74">
        <v>67131</v>
      </c>
      <c r="B33" s="75" t="s">
        <v>117</v>
      </c>
      <c r="C33" s="64">
        <f t="shared" si="1"/>
        <v>0</v>
      </c>
      <c r="D33" s="87"/>
      <c r="E33" s="87"/>
      <c r="F33" s="87"/>
      <c r="G33" s="87"/>
      <c r="H33" s="87"/>
      <c r="I33" s="87"/>
      <c r="J33" s="97"/>
      <c r="K33" s="97"/>
      <c r="L33" s="52"/>
    </row>
    <row r="34" spans="1:12" x14ac:dyDescent="0.25">
      <c r="A34" s="108">
        <v>68</v>
      </c>
      <c r="B34" s="109" t="s">
        <v>120</v>
      </c>
      <c r="C34" s="29">
        <f t="shared" si="1"/>
        <v>0</v>
      </c>
      <c r="D34" s="30">
        <f>SUM(D35)</f>
        <v>0</v>
      </c>
      <c r="E34" s="30">
        <f t="shared" ref="E34:L34" si="8">SUM(E35)</f>
        <v>0</v>
      </c>
      <c r="F34" s="30">
        <f t="shared" si="8"/>
        <v>0</v>
      </c>
      <c r="G34" s="30">
        <f t="shared" si="8"/>
        <v>0</v>
      </c>
      <c r="H34" s="30">
        <f t="shared" si="8"/>
        <v>0</v>
      </c>
      <c r="I34" s="30">
        <f t="shared" si="8"/>
        <v>0</v>
      </c>
      <c r="J34" s="30">
        <f t="shared" si="8"/>
        <v>0</v>
      </c>
      <c r="K34" s="30">
        <f t="shared" si="8"/>
        <v>0</v>
      </c>
      <c r="L34" s="30">
        <f t="shared" si="8"/>
        <v>0</v>
      </c>
    </row>
    <row r="35" spans="1:12" x14ac:dyDescent="0.25">
      <c r="A35" s="74">
        <v>68311</v>
      </c>
      <c r="B35" s="75" t="s">
        <v>146</v>
      </c>
      <c r="C35" s="64">
        <f t="shared" si="1"/>
        <v>0</v>
      </c>
      <c r="D35" s="87"/>
      <c r="E35" s="87"/>
      <c r="F35" s="87"/>
      <c r="G35" s="87"/>
      <c r="H35" s="87"/>
      <c r="I35" s="87"/>
      <c r="J35" s="97"/>
      <c r="K35" s="97"/>
      <c r="L35" s="52"/>
    </row>
    <row r="36" spans="1:12" ht="20.100000000000001" customHeight="1" x14ac:dyDescent="0.25">
      <c r="A36" s="108">
        <v>7</v>
      </c>
      <c r="B36" s="109" t="s">
        <v>118</v>
      </c>
      <c r="C36" s="29">
        <f t="shared" si="1"/>
        <v>0</v>
      </c>
      <c r="D36" s="29">
        <f t="shared" ref="D36:L36" si="9">D37</f>
        <v>0</v>
      </c>
      <c r="E36" s="29">
        <f t="shared" si="9"/>
        <v>0</v>
      </c>
      <c r="F36" s="29">
        <f t="shared" si="9"/>
        <v>0</v>
      </c>
      <c r="G36" s="29">
        <f t="shared" si="9"/>
        <v>0</v>
      </c>
      <c r="H36" s="29">
        <f t="shared" si="9"/>
        <v>0</v>
      </c>
      <c r="I36" s="29">
        <f t="shared" si="9"/>
        <v>0</v>
      </c>
      <c r="J36" s="29">
        <f t="shared" si="9"/>
        <v>0</v>
      </c>
      <c r="K36" s="29">
        <f t="shared" si="9"/>
        <v>0</v>
      </c>
      <c r="L36" s="29">
        <f t="shared" si="9"/>
        <v>0</v>
      </c>
    </row>
    <row r="37" spans="1:12" ht="20.100000000000001" customHeight="1" x14ac:dyDescent="0.25">
      <c r="A37" s="74">
        <v>72111</v>
      </c>
      <c r="B37" s="75" t="s">
        <v>119</v>
      </c>
      <c r="C37" s="64">
        <f t="shared" si="1"/>
        <v>0</v>
      </c>
      <c r="D37" s="87"/>
      <c r="E37" s="87"/>
      <c r="F37" s="87"/>
      <c r="G37" s="87"/>
      <c r="H37" s="87"/>
      <c r="I37" s="87"/>
      <c r="J37" s="97"/>
      <c r="K37" s="97"/>
      <c r="L37" s="52"/>
    </row>
    <row r="38" spans="1:12" s="83" customFormat="1" ht="20.100000000000001" customHeight="1" x14ac:dyDescent="0.25">
      <c r="A38" s="134">
        <v>9</v>
      </c>
      <c r="B38" s="135" t="s">
        <v>169</v>
      </c>
      <c r="C38" s="136">
        <f>SUM(C39:C43)</f>
        <v>0</v>
      </c>
      <c r="D38" s="136">
        <f t="shared" ref="D38:L38" si="10">SUM(D39:D43)</f>
        <v>0</v>
      </c>
      <c r="E38" s="136">
        <f t="shared" si="10"/>
        <v>0</v>
      </c>
      <c r="F38" s="136">
        <f t="shared" si="10"/>
        <v>0</v>
      </c>
      <c r="G38" s="136">
        <f t="shared" si="10"/>
        <v>0</v>
      </c>
      <c r="H38" s="136">
        <f t="shared" si="10"/>
        <v>0</v>
      </c>
      <c r="I38" s="136">
        <f t="shared" si="10"/>
        <v>0</v>
      </c>
      <c r="J38" s="136">
        <f t="shared" si="10"/>
        <v>0</v>
      </c>
      <c r="K38" s="136">
        <f t="shared" si="10"/>
        <v>0</v>
      </c>
      <c r="L38" s="136">
        <f t="shared" si="10"/>
        <v>0</v>
      </c>
    </row>
    <row r="39" spans="1:12" ht="20.100000000000001" customHeight="1" x14ac:dyDescent="0.25">
      <c r="A39" s="74">
        <v>92</v>
      </c>
      <c r="B39" s="132" t="s">
        <v>160</v>
      </c>
      <c r="C39" s="64">
        <f>SUM(D39:L39)</f>
        <v>0</v>
      </c>
      <c r="D39" s="87"/>
      <c r="E39" s="87"/>
      <c r="F39" s="87"/>
      <c r="G39" s="87"/>
      <c r="H39" s="87"/>
      <c r="I39" s="87"/>
      <c r="J39" s="97"/>
      <c r="K39" s="97"/>
      <c r="L39" s="52"/>
    </row>
    <row r="40" spans="1:12" ht="20.100000000000001" customHeight="1" x14ac:dyDescent="0.25">
      <c r="A40" s="74">
        <v>92</v>
      </c>
      <c r="B40" s="132" t="s">
        <v>161</v>
      </c>
      <c r="C40" s="64">
        <f>SUM(D40:L40)</f>
        <v>0</v>
      </c>
      <c r="D40" s="87"/>
      <c r="E40" s="87"/>
      <c r="F40" s="87"/>
      <c r="G40" s="87"/>
      <c r="H40" s="87"/>
      <c r="I40" s="87"/>
      <c r="J40" s="97"/>
      <c r="K40" s="97"/>
      <c r="L40" s="52"/>
    </row>
    <row r="41" spans="1:12" ht="20.100000000000001" customHeight="1" x14ac:dyDescent="0.25">
      <c r="A41" s="74">
        <v>92</v>
      </c>
      <c r="B41" s="132" t="s">
        <v>162</v>
      </c>
      <c r="C41" s="64">
        <f>SUM(D41:L41)</f>
        <v>0</v>
      </c>
      <c r="D41" s="87"/>
      <c r="E41" s="87"/>
      <c r="F41" s="87"/>
      <c r="G41" s="87"/>
      <c r="H41" s="87"/>
      <c r="I41" s="87"/>
      <c r="J41" s="97"/>
      <c r="K41" s="97"/>
      <c r="L41" s="52"/>
    </row>
    <row r="42" spans="1:12" ht="20.100000000000001" customHeight="1" x14ac:dyDescent="0.25">
      <c r="A42" s="74">
        <v>92</v>
      </c>
      <c r="B42" s="132" t="s">
        <v>165</v>
      </c>
      <c r="C42" s="64">
        <f>SUM(D42:L42)</f>
        <v>0</v>
      </c>
      <c r="D42" s="87"/>
      <c r="E42" s="87"/>
      <c r="F42" s="87"/>
      <c r="G42" s="87"/>
      <c r="H42" s="87"/>
      <c r="I42" s="87"/>
      <c r="J42" s="97"/>
      <c r="K42" s="97"/>
      <c r="L42" s="52"/>
    </row>
    <row r="43" spans="1:12" s="104" customFormat="1" ht="20.100000000000001" customHeight="1" thickBot="1" x14ac:dyDescent="0.3">
      <c r="A43" s="133">
        <v>92</v>
      </c>
      <c r="B43" s="137" t="s">
        <v>164</v>
      </c>
      <c r="C43" s="64">
        <f>SUM(D43:L43)</f>
        <v>0</v>
      </c>
      <c r="D43" s="88"/>
      <c r="E43" s="10"/>
      <c r="F43" s="10"/>
      <c r="G43" s="88"/>
      <c r="H43" s="88"/>
      <c r="I43" s="88"/>
      <c r="J43" s="120"/>
      <c r="K43" s="118"/>
      <c r="L43" s="26"/>
    </row>
    <row r="44" spans="1:12" ht="20.100000000000001" customHeight="1" thickBot="1" x14ac:dyDescent="0.3">
      <c r="A44" s="77"/>
      <c r="B44" s="79" t="s">
        <v>121</v>
      </c>
      <c r="C44" s="78"/>
      <c r="D44" s="61"/>
      <c r="E44" s="76"/>
      <c r="F44" s="76"/>
      <c r="G44" s="61"/>
      <c r="H44" s="61"/>
      <c r="I44" s="61"/>
      <c r="J44" s="119"/>
      <c r="K44" s="119"/>
      <c r="L44" s="52"/>
    </row>
    <row r="45" spans="1:12" s="12" customFormat="1" ht="20.100000000000001" customHeight="1" x14ac:dyDescent="0.25">
      <c r="A45" s="93" t="s">
        <v>67</v>
      </c>
      <c r="B45" s="94" t="s">
        <v>92</v>
      </c>
      <c r="C45" s="95">
        <f t="shared" ref="C45:C77" si="11">SUM(D45:L45)</f>
        <v>581438</v>
      </c>
      <c r="D45" s="32">
        <f>D46+D152</f>
        <v>495000</v>
      </c>
      <c r="E45" s="32">
        <f t="shared" ref="E45:L45" si="12">E46+E152</f>
        <v>22480</v>
      </c>
      <c r="F45" s="32">
        <f t="shared" si="12"/>
        <v>6000</v>
      </c>
      <c r="G45" s="32">
        <f t="shared" si="12"/>
        <v>8</v>
      </c>
      <c r="H45" s="32">
        <f t="shared" si="12"/>
        <v>0</v>
      </c>
      <c r="I45" s="32">
        <f t="shared" si="12"/>
        <v>0</v>
      </c>
      <c r="J45" s="32">
        <f t="shared" si="12"/>
        <v>0</v>
      </c>
      <c r="K45" s="32">
        <f t="shared" si="12"/>
        <v>57950</v>
      </c>
      <c r="L45" s="32">
        <f t="shared" si="12"/>
        <v>0</v>
      </c>
    </row>
    <row r="46" spans="1:12" s="13" customFormat="1" ht="20.100000000000001" customHeight="1" x14ac:dyDescent="0.25">
      <c r="A46" s="93">
        <v>3</v>
      </c>
      <c r="B46" s="96" t="s">
        <v>66</v>
      </c>
      <c r="C46" s="95">
        <f t="shared" si="11"/>
        <v>581438</v>
      </c>
      <c r="D46" s="32">
        <f>SUM(D47+D62+D144+D149)</f>
        <v>495000</v>
      </c>
      <c r="E46" s="32">
        <f t="shared" ref="E46:L46" si="13">SUM(E47+E62+E144+E149)</f>
        <v>22480</v>
      </c>
      <c r="F46" s="32">
        <f t="shared" si="13"/>
        <v>6000</v>
      </c>
      <c r="G46" s="32">
        <f t="shared" si="13"/>
        <v>8</v>
      </c>
      <c r="H46" s="32">
        <f t="shared" si="13"/>
        <v>0</v>
      </c>
      <c r="I46" s="32">
        <f t="shared" si="13"/>
        <v>0</v>
      </c>
      <c r="J46" s="32">
        <f t="shared" si="13"/>
        <v>0</v>
      </c>
      <c r="K46" s="32">
        <f t="shared" si="13"/>
        <v>57950</v>
      </c>
      <c r="L46" s="32">
        <f t="shared" si="13"/>
        <v>0</v>
      </c>
    </row>
    <row r="47" spans="1:12" ht="20.100000000000001" customHeight="1" x14ac:dyDescent="0.25">
      <c r="A47" s="46">
        <v>31</v>
      </c>
      <c r="B47" s="34" t="s">
        <v>149</v>
      </c>
      <c r="C47" s="31">
        <f t="shared" si="11"/>
        <v>492950</v>
      </c>
      <c r="D47" s="31">
        <f>SUM(D57+D50+D49+D48)</f>
        <v>450000</v>
      </c>
      <c r="E47" s="31">
        <f t="shared" ref="E47:L47" si="14">SUM(E57+E50+E49+E48)</f>
        <v>0</v>
      </c>
      <c r="F47" s="31">
        <f t="shared" si="14"/>
        <v>0</v>
      </c>
      <c r="G47" s="31">
        <f t="shared" si="14"/>
        <v>0</v>
      </c>
      <c r="H47" s="31">
        <f t="shared" si="14"/>
        <v>0</v>
      </c>
      <c r="I47" s="31">
        <f t="shared" si="14"/>
        <v>0</v>
      </c>
      <c r="J47" s="31">
        <f t="shared" si="14"/>
        <v>0</v>
      </c>
      <c r="K47" s="31">
        <f t="shared" si="14"/>
        <v>42950</v>
      </c>
      <c r="L47" s="31">
        <f t="shared" si="14"/>
        <v>0</v>
      </c>
    </row>
    <row r="48" spans="1:12" ht="20.100000000000001" customHeight="1" x14ac:dyDescent="0.25">
      <c r="A48" s="47">
        <v>312</v>
      </c>
      <c r="B48" s="35" t="s">
        <v>1</v>
      </c>
      <c r="C48" s="29">
        <f t="shared" si="11"/>
        <v>27300</v>
      </c>
      <c r="D48" s="29">
        <f>SUM(D51:D56)</f>
        <v>25000</v>
      </c>
      <c r="E48" s="29">
        <f t="shared" ref="E48:L48" si="15">SUM(E51:E56)</f>
        <v>0</v>
      </c>
      <c r="F48" s="29">
        <f t="shared" si="15"/>
        <v>0</v>
      </c>
      <c r="G48" s="29">
        <f t="shared" si="15"/>
        <v>0</v>
      </c>
      <c r="H48" s="29">
        <f t="shared" si="15"/>
        <v>0</v>
      </c>
      <c r="I48" s="29">
        <f t="shared" si="15"/>
        <v>0</v>
      </c>
      <c r="J48" s="29">
        <f t="shared" si="15"/>
        <v>0</v>
      </c>
      <c r="K48" s="29">
        <f t="shared" si="15"/>
        <v>2300</v>
      </c>
      <c r="L48" s="29">
        <f t="shared" si="15"/>
        <v>0</v>
      </c>
    </row>
    <row r="49" spans="1:12" ht="20.100000000000001" customHeight="1" x14ac:dyDescent="0.25">
      <c r="A49" s="69">
        <v>31111</v>
      </c>
      <c r="B49" s="70" t="s">
        <v>99</v>
      </c>
      <c r="C49" s="64">
        <f t="shared" si="11"/>
        <v>394150</v>
      </c>
      <c r="D49" s="87">
        <f>495000-130000</f>
        <v>365000</v>
      </c>
      <c r="E49" s="87"/>
      <c r="F49" s="87"/>
      <c r="G49" s="87"/>
      <c r="H49" s="97"/>
      <c r="I49" s="97"/>
      <c r="J49" s="97"/>
      <c r="K49" s="97">
        <v>29150</v>
      </c>
      <c r="L49" s="52"/>
    </row>
    <row r="50" spans="1:12" ht="20.100000000000001" customHeight="1" x14ac:dyDescent="0.25">
      <c r="A50" s="69">
        <v>31113</v>
      </c>
      <c r="B50" s="70" t="s">
        <v>168</v>
      </c>
      <c r="C50" s="64">
        <f t="shared" si="11"/>
        <v>0</v>
      </c>
      <c r="D50" s="87"/>
      <c r="E50" s="87"/>
      <c r="F50" s="87"/>
      <c r="G50" s="87"/>
      <c r="H50" s="97"/>
      <c r="I50" s="97"/>
      <c r="J50" s="97"/>
      <c r="K50" s="97"/>
      <c r="L50" s="52"/>
    </row>
    <row r="51" spans="1:12" ht="20.100000000000001" customHeight="1" x14ac:dyDescent="0.25">
      <c r="A51" s="69">
        <v>31212</v>
      </c>
      <c r="B51" s="70" t="s">
        <v>100</v>
      </c>
      <c r="C51" s="64">
        <f t="shared" si="11"/>
        <v>2500</v>
      </c>
      <c r="D51" s="87">
        <v>2000</v>
      </c>
      <c r="E51" s="87"/>
      <c r="F51" s="87"/>
      <c r="G51" s="87"/>
      <c r="H51" s="97"/>
      <c r="I51" s="97"/>
      <c r="J51" s="97"/>
      <c r="K51" s="97">
        <v>500</v>
      </c>
      <c r="L51" s="52"/>
    </row>
    <row r="52" spans="1:12" ht="20.100000000000001" customHeight="1" x14ac:dyDescent="0.25">
      <c r="A52" s="69">
        <v>312131</v>
      </c>
      <c r="B52" s="70" t="s">
        <v>166</v>
      </c>
      <c r="C52" s="64">
        <f t="shared" si="11"/>
        <v>8400</v>
      </c>
      <c r="D52" s="87">
        <v>7500</v>
      </c>
      <c r="E52" s="87"/>
      <c r="F52" s="87"/>
      <c r="G52" s="87"/>
      <c r="H52" s="97"/>
      <c r="I52" s="97"/>
      <c r="J52" s="97"/>
      <c r="K52" s="97">
        <v>900</v>
      </c>
      <c r="L52" s="52"/>
    </row>
    <row r="53" spans="1:12" ht="20.100000000000001" customHeight="1" x14ac:dyDescent="0.25">
      <c r="A53" s="69">
        <v>312140</v>
      </c>
      <c r="B53" s="70" t="s">
        <v>101</v>
      </c>
      <c r="C53" s="64">
        <f t="shared" si="11"/>
        <v>5000</v>
      </c>
      <c r="D53" s="87">
        <v>5000</v>
      </c>
      <c r="E53" s="87"/>
      <c r="F53" s="87"/>
      <c r="G53" s="87"/>
      <c r="H53" s="97"/>
      <c r="I53" s="97"/>
      <c r="J53" s="97"/>
      <c r="K53" s="97"/>
      <c r="L53" s="52"/>
    </row>
    <row r="54" spans="1:12" ht="20.100000000000001" customHeight="1" x14ac:dyDescent="0.25">
      <c r="A54" s="69">
        <v>31215</v>
      </c>
      <c r="B54" s="70" t="s">
        <v>102</v>
      </c>
      <c r="C54" s="64">
        <f t="shared" si="11"/>
        <v>2000</v>
      </c>
      <c r="D54" s="87">
        <v>2000</v>
      </c>
      <c r="E54" s="87"/>
      <c r="F54" s="87"/>
      <c r="G54" s="87"/>
      <c r="H54" s="97"/>
      <c r="I54" s="97"/>
      <c r="J54" s="97"/>
      <c r="K54" s="97"/>
      <c r="L54" s="52"/>
    </row>
    <row r="55" spans="1:12" ht="20.100000000000001" customHeight="1" x14ac:dyDescent="0.25">
      <c r="A55" s="69">
        <v>31216</v>
      </c>
      <c r="B55" s="70" t="s">
        <v>103</v>
      </c>
      <c r="C55" s="64">
        <f t="shared" si="11"/>
        <v>8400</v>
      </c>
      <c r="D55" s="87">
        <v>7500</v>
      </c>
      <c r="E55" s="87"/>
      <c r="F55" s="87"/>
      <c r="G55" s="87"/>
      <c r="H55" s="97"/>
      <c r="I55" s="97"/>
      <c r="J55" s="97"/>
      <c r="K55" s="97">
        <v>900</v>
      </c>
      <c r="L55" s="52"/>
    </row>
    <row r="56" spans="1:12" ht="20.100000000000001" customHeight="1" x14ac:dyDescent="0.25">
      <c r="A56" s="69">
        <v>31219</v>
      </c>
      <c r="B56" s="70" t="s">
        <v>147</v>
      </c>
      <c r="C56" s="64">
        <f t="shared" si="11"/>
        <v>1000</v>
      </c>
      <c r="D56" s="87">
        <v>1000</v>
      </c>
      <c r="E56" s="87"/>
      <c r="F56" s="87"/>
      <c r="G56" s="87"/>
      <c r="H56" s="97"/>
      <c r="I56" s="97"/>
      <c r="J56" s="97"/>
      <c r="K56" s="97"/>
      <c r="L56" s="52"/>
    </row>
    <row r="57" spans="1:12" ht="20.100000000000001" customHeight="1" x14ac:dyDescent="0.25">
      <c r="A57" s="102">
        <v>313</v>
      </c>
      <c r="B57" s="103" t="s">
        <v>131</v>
      </c>
      <c r="C57" s="29">
        <f t="shared" si="11"/>
        <v>71500</v>
      </c>
      <c r="D57" s="29">
        <f>SUM(D58:D61)</f>
        <v>60000</v>
      </c>
      <c r="E57" s="29">
        <f t="shared" ref="E57:L57" si="16">SUM(E58:E61)</f>
        <v>0</v>
      </c>
      <c r="F57" s="29">
        <f t="shared" si="16"/>
        <v>0</v>
      </c>
      <c r="G57" s="29">
        <f t="shared" si="16"/>
        <v>0</v>
      </c>
      <c r="H57" s="29">
        <f t="shared" si="16"/>
        <v>0</v>
      </c>
      <c r="I57" s="29">
        <f t="shared" si="16"/>
        <v>0</v>
      </c>
      <c r="J57" s="29">
        <f t="shared" si="16"/>
        <v>0</v>
      </c>
      <c r="K57" s="29">
        <f t="shared" si="16"/>
        <v>11500</v>
      </c>
      <c r="L57" s="29">
        <f t="shared" si="16"/>
        <v>0</v>
      </c>
    </row>
    <row r="58" spans="1:12" ht="20.100000000000001" customHeight="1" x14ac:dyDescent="0.25">
      <c r="A58" s="69">
        <v>31321</v>
      </c>
      <c r="B58" s="70" t="s">
        <v>104</v>
      </c>
      <c r="C58" s="64">
        <f t="shared" si="11"/>
        <v>71500</v>
      </c>
      <c r="D58" s="87">
        <v>60000</v>
      </c>
      <c r="E58" s="87"/>
      <c r="F58" s="87"/>
      <c r="G58" s="87"/>
      <c r="H58" s="97"/>
      <c r="I58" s="97"/>
      <c r="J58" s="97"/>
      <c r="K58" s="97">
        <v>11500</v>
      </c>
      <c r="L58" s="52"/>
    </row>
    <row r="59" spans="1:12" ht="20.100000000000001" customHeight="1" x14ac:dyDescent="0.25">
      <c r="A59" s="69">
        <v>31322</v>
      </c>
      <c r="B59" s="70" t="s">
        <v>107</v>
      </c>
      <c r="C59" s="64">
        <f t="shared" si="11"/>
        <v>0</v>
      </c>
      <c r="D59" s="87"/>
      <c r="E59" s="87"/>
      <c r="F59" s="87"/>
      <c r="G59" s="87"/>
      <c r="H59" s="97"/>
      <c r="I59" s="97"/>
      <c r="J59" s="97"/>
      <c r="K59" s="97"/>
      <c r="L59" s="52"/>
    </row>
    <row r="60" spans="1:12" ht="20.100000000000001" customHeight="1" x14ac:dyDescent="0.25">
      <c r="A60" s="69">
        <v>31332</v>
      </c>
      <c r="B60" s="70" t="s">
        <v>106</v>
      </c>
      <c r="C60" s="64">
        <f t="shared" si="11"/>
        <v>0</v>
      </c>
      <c r="D60" s="87"/>
      <c r="E60" s="87"/>
      <c r="F60" s="87"/>
      <c r="G60" s="87"/>
      <c r="H60" s="97"/>
      <c r="I60" s="97"/>
      <c r="J60" s="97"/>
      <c r="K60" s="97"/>
      <c r="L60" s="52"/>
    </row>
    <row r="61" spans="1:12" ht="20.100000000000001" customHeight="1" x14ac:dyDescent="0.25">
      <c r="A61" s="69">
        <v>31333</v>
      </c>
      <c r="B61" s="70" t="s">
        <v>105</v>
      </c>
      <c r="C61" s="64">
        <f t="shared" si="11"/>
        <v>0</v>
      </c>
      <c r="D61" s="87"/>
      <c r="E61" s="87"/>
      <c r="F61" s="87"/>
      <c r="G61" s="87"/>
      <c r="H61" s="97"/>
      <c r="I61" s="97"/>
      <c r="J61" s="97"/>
      <c r="K61" s="97"/>
      <c r="L61" s="52"/>
    </row>
    <row r="62" spans="1:12" ht="20.100000000000001" customHeight="1" x14ac:dyDescent="0.25">
      <c r="A62" s="46">
        <v>32</v>
      </c>
      <c r="B62" s="34" t="s">
        <v>0</v>
      </c>
      <c r="C62" s="31">
        <f t="shared" si="11"/>
        <v>88308</v>
      </c>
      <c r="D62" s="32">
        <f>D63+D74+D95+D129+D130</f>
        <v>45000</v>
      </c>
      <c r="E62" s="32">
        <f>E63+E74+E95+E129+E130</f>
        <v>22300</v>
      </c>
      <c r="F62" s="32">
        <f t="shared" ref="F62:L62" si="17">F63+F74+F95+F129+F130</f>
        <v>6000</v>
      </c>
      <c r="G62" s="32">
        <f t="shared" si="17"/>
        <v>8</v>
      </c>
      <c r="H62" s="32">
        <f t="shared" si="17"/>
        <v>0</v>
      </c>
      <c r="I62" s="32">
        <f t="shared" si="17"/>
        <v>0</v>
      </c>
      <c r="J62" s="32">
        <f t="shared" si="17"/>
        <v>0</v>
      </c>
      <c r="K62" s="32">
        <f t="shared" si="17"/>
        <v>15000</v>
      </c>
      <c r="L62" s="32">
        <f t="shared" si="17"/>
        <v>0</v>
      </c>
    </row>
    <row r="63" spans="1:12" ht="20.100000000000001" customHeight="1" x14ac:dyDescent="0.25">
      <c r="A63" s="47">
        <v>321</v>
      </c>
      <c r="B63" s="35" t="s">
        <v>1</v>
      </c>
      <c r="C63" s="29">
        <f t="shared" si="11"/>
        <v>45800</v>
      </c>
      <c r="D63" s="30">
        <f>SUM(D64+D68+D70+D72)</f>
        <v>45000</v>
      </c>
      <c r="E63" s="30">
        <f t="shared" ref="E63:L63" si="18">SUM(E64+E68+E70+E72)</f>
        <v>800</v>
      </c>
      <c r="F63" s="30">
        <f t="shared" si="18"/>
        <v>0</v>
      </c>
      <c r="G63" s="30">
        <f t="shared" si="18"/>
        <v>0</v>
      </c>
      <c r="H63" s="30">
        <f t="shared" si="18"/>
        <v>0</v>
      </c>
      <c r="I63" s="30">
        <f t="shared" si="18"/>
        <v>0</v>
      </c>
      <c r="J63" s="30">
        <f t="shared" si="18"/>
        <v>0</v>
      </c>
      <c r="K63" s="30">
        <f t="shared" si="18"/>
        <v>0</v>
      </c>
      <c r="L63" s="30">
        <f t="shared" si="18"/>
        <v>0</v>
      </c>
    </row>
    <row r="64" spans="1:12" ht="20.100000000000001" customHeight="1" x14ac:dyDescent="0.25">
      <c r="A64" s="19">
        <v>3211</v>
      </c>
      <c r="B64" s="3" t="s">
        <v>2</v>
      </c>
      <c r="C64" s="64">
        <f t="shared" si="11"/>
        <v>500</v>
      </c>
      <c r="D64" s="6">
        <f>D65+D66+D67</f>
        <v>0</v>
      </c>
      <c r="E64" s="6">
        <f t="shared" ref="E64:L64" si="19">E65+E66+E67</f>
        <v>500</v>
      </c>
      <c r="F64" s="6">
        <f t="shared" si="19"/>
        <v>0</v>
      </c>
      <c r="G64" s="6">
        <f t="shared" si="19"/>
        <v>0</v>
      </c>
      <c r="H64" s="6">
        <f t="shared" si="19"/>
        <v>0</v>
      </c>
      <c r="I64" s="6">
        <f t="shared" si="19"/>
        <v>0</v>
      </c>
      <c r="J64" s="6">
        <f t="shared" si="19"/>
        <v>0</v>
      </c>
      <c r="K64" s="6">
        <f t="shared" si="19"/>
        <v>0</v>
      </c>
      <c r="L64" s="6">
        <f t="shared" si="19"/>
        <v>0</v>
      </c>
    </row>
    <row r="65" spans="1:12" ht="20.100000000000001" customHeight="1" x14ac:dyDescent="0.25">
      <c r="A65" s="41">
        <v>32111</v>
      </c>
      <c r="B65" s="4" t="s">
        <v>3</v>
      </c>
      <c r="C65" s="11">
        <f t="shared" si="11"/>
        <v>500</v>
      </c>
      <c r="D65" s="5"/>
      <c r="E65" s="5">
        <v>500</v>
      </c>
      <c r="F65" s="5"/>
      <c r="G65" s="5"/>
      <c r="H65" s="57"/>
      <c r="I65" s="5"/>
      <c r="J65" s="57"/>
      <c r="K65" s="57"/>
      <c r="L65" s="52"/>
    </row>
    <row r="66" spans="1:12" ht="20.100000000000001" customHeight="1" x14ac:dyDescent="0.25">
      <c r="A66" s="41">
        <v>32113</v>
      </c>
      <c r="B66" s="4" t="s">
        <v>4</v>
      </c>
      <c r="C66" s="11">
        <f t="shared" si="11"/>
        <v>0</v>
      </c>
      <c r="D66" s="5"/>
      <c r="E66" s="5"/>
      <c r="F66" s="5"/>
      <c r="G66" s="5"/>
      <c r="H66" s="57">
        <f t="shared" ref="H66" si="20">G66/7.5345</f>
        <v>0</v>
      </c>
      <c r="I66" s="5"/>
      <c r="J66" s="57"/>
      <c r="K66" s="57"/>
      <c r="L66" s="52"/>
    </row>
    <row r="67" spans="1:12" ht="20.100000000000001" customHeight="1" x14ac:dyDescent="0.25">
      <c r="A67" s="100">
        <v>32115</v>
      </c>
      <c r="B67" s="20" t="s">
        <v>5</v>
      </c>
      <c r="C67" s="11">
        <f t="shared" si="11"/>
        <v>0</v>
      </c>
      <c r="D67" s="48"/>
      <c r="E67" s="48"/>
      <c r="F67" s="5"/>
      <c r="G67" s="48"/>
      <c r="H67" s="57"/>
      <c r="I67" s="5"/>
      <c r="J67" s="57"/>
      <c r="K67" s="57"/>
      <c r="L67" s="52"/>
    </row>
    <row r="68" spans="1:12" ht="20.100000000000001" customHeight="1" x14ac:dyDescent="0.25">
      <c r="A68" s="101">
        <v>3212</v>
      </c>
      <c r="B68" s="99" t="s">
        <v>137</v>
      </c>
      <c r="C68" s="11">
        <f t="shared" si="11"/>
        <v>45000</v>
      </c>
      <c r="D68" s="98">
        <f>D69</f>
        <v>45000</v>
      </c>
      <c r="E68" s="98">
        <f t="shared" ref="E68:L68" si="21">E69</f>
        <v>0</v>
      </c>
      <c r="F68" s="98">
        <f t="shared" si="21"/>
        <v>0</v>
      </c>
      <c r="G68" s="98">
        <f t="shared" si="21"/>
        <v>0</v>
      </c>
      <c r="H68" s="98">
        <f t="shared" si="21"/>
        <v>0</v>
      </c>
      <c r="I68" s="98">
        <f t="shared" si="21"/>
        <v>0</v>
      </c>
      <c r="J68" s="98">
        <f t="shared" si="21"/>
        <v>0</v>
      </c>
      <c r="K68" s="98">
        <f t="shared" si="21"/>
        <v>0</v>
      </c>
      <c r="L68" s="98">
        <f t="shared" si="21"/>
        <v>0</v>
      </c>
    </row>
    <row r="69" spans="1:12" ht="20.100000000000001" customHeight="1" x14ac:dyDescent="0.25">
      <c r="A69" s="100">
        <v>32121</v>
      </c>
      <c r="B69" s="20" t="s">
        <v>136</v>
      </c>
      <c r="C69" s="11">
        <f t="shared" si="11"/>
        <v>45000</v>
      </c>
      <c r="D69" s="48">
        <v>45000</v>
      </c>
      <c r="E69" s="48"/>
      <c r="F69" s="48"/>
      <c r="G69" s="48"/>
      <c r="H69" s="58"/>
      <c r="I69" s="57"/>
      <c r="J69" s="57"/>
      <c r="K69" s="57"/>
      <c r="L69" s="52"/>
    </row>
    <row r="70" spans="1:12" ht="20.100000000000001" customHeight="1" x14ac:dyDescent="0.25">
      <c r="A70" s="42">
        <v>3213</v>
      </c>
      <c r="B70" s="8" t="s">
        <v>6</v>
      </c>
      <c r="C70" s="64">
        <f t="shared" si="11"/>
        <v>300</v>
      </c>
      <c r="D70" s="6">
        <f>D71</f>
        <v>0</v>
      </c>
      <c r="E70" s="6">
        <f t="shared" ref="E70:L70" si="22">E71</f>
        <v>300</v>
      </c>
      <c r="F70" s="6">
        <f t="shared" si="22"/>
        <v>0</v>
      </c>
      <c r="G70" s="6">
        <f t="shared" si="22"/>
        <v>0</v>
      </c>
      <c r="H70" s="6">
        <f t="shared" si="22"/>
        <v>0</v>
      </c>
      <c r="I70" s="6">
        <f t="shared" si="22"/>
        <v>0</v>
      </c>
      <c r="J70" s="6">
        <f t="shared" si="22"/>
        <v>0</v>
      </c>
      <c r="K70" s="6">
        <f t="shared" si="22"/>
        <v>0</v>
      </c>
      <c r="L70" s="6">
        <f t="shared" si="22"/>
        <v>0</v>
      </c>
    </row>
    <row r="71" spans="1:12" ht="20.100000000000001" customHeight="1" x14ac:dyDescent="0.25">
      <c r="A71" s="41">
        <v>32131</v>
      </c>
      <c r="B71" s="4" t="s">
        <v>7</v>
      </c>
      <c r="C71" s="11">
        <f t="shared" si="11"/>
        <v>300</v>
      </c>
      <c r="D71" s="49"/>
      <c r="E71" s="49">
        <v>300</v>
      </c>
      <c r="F71" s="49"/>
      <c r="G71" s="49"/>
      <c r="H71" s="59"/>
      <c r="I71" s="5"/>
      <c r="J71" s="57"/>
      <c r="K71" s="57"/>
      <c r="L71" s="52"/>
    </row>
    <row r="72" spans="1:12" ht="20.100000000000001" customHeight="1" x14ac:dyDescent="0.25">
      <c r="A72" s="40">
        <v>3214</v>
      </c>
      <c r="B72" s="16" t="s">
        <v>68</v>
      </c>
      <c r="C72" s="11">
        <f t="shared" si="11"/>
        <v>0</v>
      </c>
      <c r="D72" s="6">
        <f>D73</f>
        <v>0</v>
      </c>
      <c r="E72" s="6">
        <f t="shared" ref="E72:L72" si="23">E73</f>
        <v>0</v>
      </c>
      <c r="F72" s="6">
        <f t="shared" si="23"/>
        <v>0</v>
      </c>
      <c r="G72" s="6">
        <f t="shared" si="23"/>
        <v>0</v>
      </c>
      <c r="H72" s="6">
        <f t="shared" si="23"/>
        <v>0</v>
      </c>
      <c r="I72" s="6">
        <f t="shared" si="23"/>
        <v>0</v>
      </c>
      <c r="J72" s="6">
        <f t="shared" si="23"/>
        <v>0</v>
      </c>
      <c r="K72" s="6">
        <f t="shared" si="23"/>
        <v>0</v>
      </c>
      <c r="L72" s="6">
        <f t="shared" si="23"/>
        <v>0</v>
      </c>
    </row>
    <row r="73" spans="1:12" ht="20.100000000000001" customHeight="1" x14ac:dyDescent="0.25">
      <c r="A73" s="41">
        <v>32141</v>
      </c>
      <c r="B73" s="4" t="s">
        <v>69</v>
      </c>
      <c r="C73" s="11">
        <f t="shared" si="11"/>
        <v>0</v>
      </c>
      <c r="D73" s="49"/>
      <c r="E73" s="49"/>
      <c r="F73" s="49"/>
      <c r="G73" s="49"/>
      <c r="H73" s="59"/>
      <c r="I73" s="5"/>
      <c r="J73" s="57"/>
      <c r="K73" s="57"/>
      <c r="L73" s="52"/>
    </row>
    <row r="74" spans="1:12" ht="20.100000000000001" customHeight="1" x14ac:dyDescent="0.25">
      <c r="A74" s="47">
        <v>322</v>
      </c>
      <c r="B74" s="35" t="s">
        <v>8</v>
      </c>
      <c r="C74" s="29">
        <f t="shared" si="11"/>
        <v>36800</v>
      </c>
      <c r="D74" s="30">
        <f>D75+D81+D83+D87+D91+D93</f>
        <v>0</v>
      </c>
      <c r="E74" s="30">
        <f t="shared" ref="E74:L74" si="24">E75+E81+E83+E87+E91+E93</f>
        <v>15800</v>
      </c>
      <c r="F74" s="30">
        <f t="shared" si="24"/>
        <v>6000</v>
      </c>
      <c r="G74" s="30">
        <f t="shared" si="24"/>
        <v>0</v>
      </c>
      <c r="H74" s="30">
        <f t="shared" si="24"/>
        <v>0</v>
      </c>
      <c r="I74" s="30">
        <f t="shared" si="24"/>
        <v>0</v>
      </c>
      <c r="J74" s="30">
        <f t="shared" si="24"/>
        <v>0</v>
      </c>
      <c r="K74" s="30">
        <f t="shared" si="24"/>
        <v>15000</v>
      </c>
      <c r="L74" s="30">
        <f t="shared" si="24"/>
        <v>0</v>
      </c>
    </row>
    <row r="75" spans="1:12" ht="20.100000000000001" customHeight="1" x14ac:dyDescent="0.25">
      <c r="A75" s="19">
        <v>3221</v>
      </c>
      <c r="B75" s="3" t="s">
        <v>9</v>
      </c>
      <c r="C75" s="64">
        <f t="shared" si="11"/>
        <v>4300</v>
      </c>
      <c r="D75" s="6">
        <f>D76+D77+D78+D79+D80</f>
        <v>0</v>
      </c>
      <c r="E75" s="6">
        <f t="shared" ref="E75:L75" si="25">E76+E77+E78+E79+E80</f>
        <v>4300</v>
      </c>
      <c r="F75" s="6">
        <f t="shared" si="25"/>
        <v>0</v>
      </c>
      <c r="G75" s="6">
        <f t="shared" si="25"/>
        <v>0</v>
      </c>
      <c r="H75" s="6">
        <f t="shared" si="25"/>
        <v>0</v>
      </c>
      <c r="I75" s="6">
        <f t="shared" si="25"/>
        <v>0</v>
      </c>
      <c r="J75" s="6">
        <f t="shared" si="25"/>
        <v>0</v>
      </c>
      <c r="K75" s="6">
        <f t="shared" si="25"/>
        <v>0</v>
      </c>
      <c r="L75" s="6">
        <f t="shared" si="25"/>
        <v>0</v>
      </c>
    </row>
    <row r="76" spans="1:12" ht="20.100000000000001" customHeight="1" x14ac:dyDescent="0.25">
      <c r="A76" s="41">
        <v>32211</v>
      </c>
      <c r="B76" s="4" t="s">
        <v>10</v>
      </c>
      <c r="C76" s="64">
        <f t="shared" si="11"/>
        <v>1800</v>
      </c>
      <c r="D76" s="5"/>
      <c r="E76" s="5">
        <v>1800</v>
      </c>
      <c r="F76" s="5"/>
      <c r="G76" s="5"/>
      <c r="H76" s="57">
        <v>0</v>
      </c>
      <c r="I76" s="5"/>
      <c r="J76" s="57"/>
      <c r="K76" s="57"/>
      <c r="L76" s="52"/>
    </row>
    <row r="77" spans="1:12" ht="18" customHeight="1" x14ac:dyDescent="0.25">
      <c r="A77" s="41">
        <v>32212</v>
      </c>
      <c r="B77" s="4" t="s">
        <v>135</v>
      </c>
      <c r="C77" s="64">
        <f t="shared" si="11"/>
        <v>0</v>
      </c>
      <c r="D77" s="5"/>
      <c r="E77" s="5"/>
      <c r="F77" s="5"/>
      <c r="G77" s="5"/>
      <c r="H77" s="57">
        <v>0</v>
      </c>
      <c r="I77" s="5"/>
      <c r="J77" s="57"/>
      <c r="K77" s="57"/>
      <c r="L77" s="52"/>
    </row>
    <row r="78" spans="1:12" ht="20.100000000000001" customHeight="1" x14ac:dyDescent="0.25">
      <c r="A78" s="41">
        <v>32214</v>
      </c>
      <c r="B78" s="4" t="s">
        <v>11</v>
      </c>
      <c r="C78" s="64">
        <f t="shared" ref="C78:C109" si="26">SUM(D78:L78)</f>
        <v>0</v>
      </c>
      <c r="D78" s="5"/>
      <c r="E78" s="5"/>
      <c r="F78" s="5"/>
      <c r="G78" s="5"/>
      <c r="H78" s="57">
        <v>0</v>
      </c>
      <c r="I78" s="5"/>
      <c r="J78" s="57"/>
      <c r="K78" s="57"/>
      <c r="L78" s="52"/>
    </row>
    <row r="79" spans="1:12" ht="20.100000000000001" customHeight="1" x14ac:dyDescent="0.25">
      <c r="A79" s="41">
        <v>32216</v>
      </c>
      <c r="B79" s="4" t="s">
        <v>12</v>
      </c>
      <c r="C79" s="64">
        <f t="shared" si="26"/>
        <v>0</v>
      </c>
      <c r="D79" s="5"/>
      <c r="E79" s="5"/>
      <c r="F79" s="5"/>
      <c r="G79" s="5"/>
      <c r="H79" s="57">
        <v>0</v>
      </c>
      <c r="I79" s="5"/>
      <c r="J79" s="57"/>
      <c r="K79" s="57"/>
      <c r="L79" s="52"/>
    </row>
    <row r="80" spans="1:12" ht="20.100000000000001" customHeight="1" x14ac:dyDescent="0.25">
      <c r="A80" s="41">
        <v>32219</v>
      </c>
      <c r="B80" s="4" t="s">
        <v>94</v>
      </c>
      <c r="C80" s="64">
        <f t="shared" si="26"/>
        <v>2500</v>
      </c>
      <c r="D80" s="5"/>
      <c r="E80" s="5">
        <v>2500</v>
      </c>
      <c r="F80" s="5"/>
      <c r="G80" s="5"/>
      <c r="H80" s="57"/>
      <c r="I80" s="57"/>
      <c r="J80" s="57"/>
      <c r="K80" s="57"/>
      <c r="L80" s="52"/>
    </row>
    <row r="81" spans="1:12" ht="20.100000000000001" customHeight="1" x14ac:dyDescent="0.25">
      <c r="A81" s="19">
        <v>3222</v>
      </c>
      <c r="B81" s="3" t="s">
        <v>13</v>
      </c>
      <c r="C81" s="64">
        <f t="shared" si="26"/>
        <v>21000</v>
      </c>
      <c r="D81" s="6">
        <f>D82</f>
        <v>0</v>
      </c>
      <c r="E81" s="6">
        <f t="shared" ref="E81:L81" si="27">E82</f>
        <v>0</v>
      </c>
      <c r="F81" s="6">
        <f t="shared" si="27"/>
        <v>6000</v>
      </c>
      <c r="G81" s="6">
        <f t="shared" si="27"/>
        <v>0</v>
      </c>
      <c r="H81" s="6">
        <f t="shared" si="27"/>
        <v>0</v>
      </c>
      <c r="I81" s="6">
        <f t="shared" si="27"/>
        <v>0</v>
      </c>
      <c r="J81" s="6">
        <f t="shared" si="27"/>
        <v>0</v>
      </c>
      <c r="K81" s="6">
        <f t="shared" si="27"/>
        <v>15000</v>
      </c>
      <c r="L81" s="6">
        <f t="shared" si="27"/>
        <v>0</v>
      </c>
    </row>
    <row r="82" spans="1:12" ht="20.100000000000001" customHeight="1" x14ac:dyDescent="0.25">
      <c r="A82" s="41">
        <v>32224</v>
      </c>
      <c r="B82" s="4" t="s">
        <v>138</v>
      </c>
      <c r="C82" s="64">
        <f t="shared" si="26"/>
        <v>21000</v>
      </c>
      <c r="D82" s="5"/>
      <c r="E82" s="5"/>
      <c r="F82" s="5">
        <v>6000</v>
      </c>
      <c r="G82" s="5"/>
      <c r="H82" s="57"/>
      <c r="I82" s="5"/>
      <c r="J82" s="57"/>
      <c r="K82" s="57">
        <v>15000</v>
      </c>
      <c r="L82" s="5"/>
    </row>
    <row r="83" spans="1:12" ht="20.100000000000001" customHeight="1" x14ac:dyDescent="0.25">
      <c r="A83" s="19">
        <v>3223</v>
      </c>
      <c r="B83" s="3" t="s">
        <v>14</v>
      </c>
      <c r="C83" s="64">
        <f t="shared" si="26"/>
        <v>8700</v>
      </c>
      <c r="D83" s="6">
        <f>D84+D85+D86</f>
        <v>0</v>
      </c>
      <c r="E83" s="6">
        <f t="shared" ref="E83:L83" si="28">E84+E85+E86</f>
        <v>8700</v>
      </c>
      <c r="F83" s="6">
        <f t="shared" si="28"/>
        <v>0</v>
      </c>
      <c r="G83" s="6">
        <f t="shared" si="28"/>
        <v>0</v>
      </c>
      <c r="H83" s="6">
        <f t="shared" si="28"/>
        <v>0</v>
      </c>
      <c r="I83" s="6">
        <f t="shared" si="28"/>
        <v>0</v>
      </c>
      <c r="J83" s="6">
        <f t="shared" si="28"/>
        <v>0</v>
      </c>
      <c r="K83" s="6">
        <f t="shared" si="28"/>
        <v>0</v>
      </c>
      <c r="L83" s="6">
        <f t="shared" si="28"/>
        <v>0</v>
      </c>
    </row>
    <row r="84" spans="1:12" ht="20.100000000000001" customHeight="1" x14ac:dyDescent="0.25">
      <c r="A84" s="41">
        <v>32231</v>
      </c>
      <c r="B84" s="4" t="s">
        <v>15</v>
      </c>
      <c r="C84" s="64">
        <f t="shared" si="26"/>
        <v>2300</v>
      </c>
      <c r="D84" s="5"/>
      <c r="E84" s="5">
        <v>2300</v>
      </c>
      <c r="F84" s="5"/>
      <c r="G84" s="5"/>
      <c r="H84" s="57">
        <v>0</v>
      </c>
      <c r="I84" s="5"/>
      <c r="J84" s="57"/>
      <c r="K84" s="57"/>
      <c r="L84" s="52"/>
    </row>
    <row r="85" spans="1:12" ht="20.100000000000001" customHeight="1" x14ac:dyDescent="0.25">
      <c r="A85" s="41">
        <v>32233</v>
      </c>
      <c r="B85" s="4" t="s">
        <v>16</v>
      </c>
      <c r="C85" s="64">
        <f t="shared" si="26"/>
        <v>6000</v>
      </c>
      <c r="D85" s="5"/>
      <c r="E85" s="5">
        <v>6000</v>
      </c>
      <c r="F85" s="5"/>
      <c r="G85" s="5"/>
      <c r="H85" s="57">
        <v>0</v>
      </c>
      <c r="I85" s="5"/>
      <c r="J85" s="57"/>
      <c r="K85" s="57"/>
      <c r="L85" s="52"/>
    </row>
    <row r="86" spans="1:12" ht="20.100000000000001" customHeight="1" x14ac:dyDescent="0.25">
      <c r="A86" s="41">
        <v>32234</v>
      </c>
      <c r="B86" s="4" t="s">
        <v>17</v>
      </c>
      <c r="C86" s="64">
        <f t="shared" si="26"/>
        <v>400</v>
      </c>
      <c r="D86" s="5"/>
      <c r="E86" s="5">
        <v>400</v>
      </c>
      <c r="F86" s="5"/>
      <c r="G86" s="5">
        <v>0</v>
      </c>
      <c r="H86" s="57">
        <v>0</v>
      </c>
      <c r="I86" s="5"/>
      <c r="J86" s="57"/>
      <c r="K86" s="57"/>
      <c r="L86" s="52"/>
    </row>
    <row r="87" spans="1:12" ht="20.100000000000001" customHeight="1" x14ac:dyDescent="0.25">
      <c r="A87" s="19">
        <v>3224</v>
      </c>
      <c r="B87" s="3" t="s">
        <v>18</v>
      </c>
      <c r="C87" s="64">
        <f t="shared" si="26"/>
        <v>2500</v>
      </c>
      <c r="D87" s="6">
        <f>D88+D89+D90</f>
        <v>0</v>
      </c>
      <c r="E87" s="6">
        <f t="shared" ref="E87:L87" si="29">E88+E89+E90</f>
        <v>2500</v>
      </c>
      <c r="F87" s="6">
        <f t="shared" si="29"/>
        <v>0</v>
      </c>
      <c r="G87" s="6">
        <f t="shared" si="29"/>
        <v>0</v>
      </c>
      <c r="H87" s="6">
        <f t="shared" si="29"/>
        <v>0</v>
      </c>
      <c r="I87" s="6">
        <f t="shared" si="29"/>
        <v>0</v>
      </c>
      <c r="J87" s="6">
        <f t="shared" si="29"/>
        <v>0</v>
      </c>
      <c r="K87" s="6">
        <f t="shared" si="29"/>
        <v>0</v>
      </c>
      <c r="L87" s="6">
        <f t="shared" si="29"/>
        <v>0</v>
      </c>
    </row>
    <row r="88" spans="1:12" ht="20.100000000000001" customHeight="1" x14ac:dyDescent="0.25">
      <c r="A88" s="41">
        <v>32241</v>
      </c>
      <c r="B88" s="4" t="s">
        <v>19</v>
      </c>
      <c r="C88" s="64">
        <f t="shared" si="26"/>
        <v>2500</v>
      </c>
      <c r="D88" s="5"/>
      <c r="E88" s="5">
        <v>2500</v>
      </c>
      <c r="F88" s="5"/>
      <c r="G88" s="5">
        <v>0</v>
      </c>
      <c r="H88" s="57">
        <v>0</v>
      </c>
      <c r="I88" s="5"/>
      <c r="J88" s="57"/>
      <c r="K88" s="57"/>
      <c r="L88" s="52"/>
    </row>
    <row r="89" spans="1:12" ht="20.100000000000001" customHeight="1" x14ac:dyDescent="0.25">
      <c r="A89" s="41">
        <v>32242</v>
      </c>
      <c r="B89" s="4" t="s">
        <v>20</v>
      </c>
      <c r="C89" s="64">
        <f t="shared" si="26"/>
        <v>0</v>
      </c>
      <c r="D89" s="5"/>
      <c r="E89" s="5">
        <v>0</v>
      </c>
      <c r="F89" s="5"/>
      <c r="G89" s="5">
        <v>0</v>
      </c>
      <c r="H89" s="57">
        <v>0</v>
      </c>
      <c r="I89" s="5"/>
      <c r="J89" s="57"/>
      <c r="K89" s="57"/>
      <c r="L89" s="52"/>
    </row>
    <row r="90" spans="1:12" ht="20.100000000000001" customHeight="1" x14ac:dyDescent="0.25">
      <c r="A90" s="43">
        <v>32244</v>
      </c>
      <c r="B90" s="22" t="s">
        <v>21</v>
      </c>
      <c r="C90" s="64">
        <f t="shared" si="26"/>
        <v>0</v>
      </c>
      <c r="D90" s="48"/>
      <c r="E90" s="48"/>
      <c r="F90" s="48"/>
      <c r="G90" s="48"/>
      <c r="H90" s="58"/>
      <c r="I90" s="5"/>
      <c r="J90" s="57"/>
      <c r="K90" s="57"/>
      <c r="L90" s="52"/>
    </row>
    <row r="91" spans="1:12" ht="20.100000000000001" customHeight="1" x14ac:dyDescent="0.25">
      <c r="A91" s="42">
        <v>3225</v>
      </c>
      <c r="B91" s="8" t="s">
        <v>22</v>
      </c>
      <c r="C91" s="64">
        <f t="shared" si="26"/>
        <v>100</v>
      </c>
      <c r="D91" s="6">
        <f>D92</f>
        <v>0</v>
      </c>
      <c r="E91" s="6">
        <f t="shared" ref="E91:L91" si="30">E92</f>
        <v>100</v>
      </c>
      <c r="F91" s="6"/>
      <c r="G91" s="6">
        <f t="shared" si="30"/>
        <v>0</v>
      </c>
      <c r="H91" s="6">
        <f t="shared" si="30"/>
        <v>0</v>
      </c>
      <c r="I91" s="6">
        <f t="shared" si="30"/>
        <v>0</v>
      </c>
      <c r="J91" s="6">
        <f t="shared" si="30"/>
        <v>0</v>
      </c>
      <c r="K91" s="6">
        <f t="shared" si="30"/>
        <v>0</v>
      </c>
      <c r="L91" s="6">
        <f t="shared" si="30"/>
        <v>0</v>
      </c>
    </row>
    <row r="92" spans="1:12" ht="20.100000000000001" customHeight="1" x14ac:dyDescent="0.25">
      <c r="A92" s="41">
        <v>32251</v>
      </c>
      <c r="B92" s="4" t="s">
        <v>23</v>
      </c>
      <c r="C92" s="64">
        <f t="shared" si="26"/>
        <v>100</v>
      </c>
      <c r="D92" s="49">
        <v>0</v>
      </c>
      <c r="E92" s="49">
        <v>100</v>
      </c>
      <c r="F92" s="49"/>
      <c r="G92" s="49"/>
      <c r="H92" s="59"/>
      <c r="I92" s="5"/>
      <c r="J92" s="57"/>
      <c r="K92" s="57"/>
      <c r="L92" s="52"/>
    </row>
    <row r="93" spans="1:12" ht="20.100000000000001" customHeight="1" x14ac:dyDescent="0.25">
      <c r="A93" s="40">
        <v>3227</v>
      </c>
      <c r="B93" s="16" t="s">
        <v>70</v>
      </c>
      <c r="C93" s="64">
        <f t="shared" si="26"/>
        <v>200</v>
      </c>
      <c r="D93" s="6">
        <f>D94</f>
        <v>0</v>
      </c>
      <c r="E93" s="6">
        <f t="shared" ref="E93:L93" si="31">E94</f>
        <v>200</v>
      </c>
      <c r="F93" s="6">
        <f t="shared" si="31"/>
        <v>0</v>
      </c>
      <c r="G93" s="6">
        <f t="shared" si="31"/>
        <v>0</v>
      </c>
      <c r="H93" s="6">
        <f t="shared" si="31"/>
        <v>0</v>
      </c>
      <c r="I93" s="6">
        <f t="shared" si="31"/>
        <v>0</v>
      </c>
      <c r="J93" s="6">
        <f t="shared" si="31"/>
        <v>0</v>
      </c>
      <c r="K93" s="6">
        <f t="shared" si="31"/>
        <v>0</v>
      </c>
      <c r="L93" s="6">
        <f t="shared" si="31"/>
        <v>0</v>
      </c>
    </row>
    <row r="94" spans="1:12" ht="20.100000000000001" customHeight="1" x14ac:dyDescent="0.25">
      <c r="A94" s="41">
        <v>32271</v>
      </c>
      <c r="B94" s="18" t="s">
        <v>70</v>
      </c>
      <c r="C94" s="64">
        <f t="shared" si="26"/>
        <v>200</v>
      </c>
      <c r="D94" s="49">
        <v>0</v>
      </c>
      <c r="E94" s="49">
        <v>200</v>
      </c>
      <c r="F94" s="49"/>
      <c r="G94" s="49">
        <v>0</v>
      </c>
      <c r="H94" s="59">
        <v>0</v>
      </c>
      <c r="I94" s="5"/>
      <c r="J94" s="57"/>
      <c r="K94" s="57"/>
      <c r="L94" s="52"/>
    </row>
    <row r="95" spans="1:12" ht="20.100000000000001" customHeight="1" x14ac:dyDescent="0.25">
      <c r="A95" s="47">
        <v>323</v>
      </c>
      <c r="B95" s="35" t="s">
        <v>24</v>
      </c>
      <c r="C95" s="29">
        <f t="shared" si="26"/>
        <v>4708</v>
      </c>
      <c r="D95" s="30">
        <f>D96+D101+D105+D108+D114+D115+D119+D123+D126</f>
        <v>0</v>
      </c>
      <c r="E95" s="30">
        <f t="shared" ref="E95:L95" si="32">E96+E101+E105+E108+E114+E115+E119+E123+E126</f>
        <v>4700</v>
      </c>
      <c r="F95" s="30">
        <f t="shared" si="32"/>
        <v>0</v>
      </c>
      <c r="G95" s="30">
        <f t="shared" si="32"/>
        <v>8</v>
      </c>
      <c r="H95" s="30">
        <f t="shared" si="32"/>
        <v>0</v>
      </c>
      <c r="I95" s="30">
        <f t="shared" si="32"/>
        <v>0</v>
      </c>
      <c r="J95" s="30">
        <f t="shared" si="32"/>
        <v>0</v>
      </c>
      <c r="K95" s="30">
        <f t="shared" si="32"/>
        <v>0</v>
      </c>
      <c r="L95" s="30">
        <f t="shared" si="32"/>
        <v>0</v>
      </c>
    </row>
    <row r="96" spans="1:12" ht="20.100000000000001" customHeight="1" x14ac:dyDescent="0.25">
      <c r="A96" s="19">
        <v>3231</v>
      </c>
      <c r="B96" s="3" t="s">
        <v>25</v>
      </c>
      <c r="C96" s="64">
        <f t="shared" si="26"/>
        <v>1308</v>
      </c>
      <c r="D96" s="6">
        <f>D97+D98+D99+D100</f>
        <v>0</v>
      </c>
      <c r="E96" s="6">
        <f t="shared" ref="E96:L96" si="33">E97+E98+E99+E100</f>
        <v>1300</v>
      </c>
      <c r="F96" s="6">
        <f t="shared" si="33"/>
        <v>0</v>
      </c>
      <c r="G96" s="6">
        <f t="shared" si="33"/>
        <v>8</v>
      </c>
      <c r="H96" s="6">
        <f t="shared" si="33"/>
        <v>0</v>
      </c>
      <c r="I96" s="6">
        <f t="shared" si="33"/>
        <v>0</v>
      </c>
      <c r="J96" s="6">
        <f t="shared" si="33"/>
        <v>0</v>
      </c>
      <c r="K96" s="6">
        <f t="shared" si="33"/>
        <v>0</v>
      </c>
      <c r="L96" s="6">
        <f t="shared" si="33"/>
        <v>0</v>
      </c>
    </row>
    <row r="97" spans="1:12" ht="20.100000000000001" customHeight="1" x14ac:dyDescent="0.25">
      <c r="A97" s="41">
        <v>32311</v>
      </c>
      <c r="B97" s="4" t="s">
        <v>26</v>
      </c>
      <c r="C97" s="64">
        <f t="shared" si="26"/>
        <v>800</v>
      </c>
      <c r="D97" s="5"/>
      <c r="E97" s="5">
        <v>800</v>
      </c>
      <c r="F97" s="5"/>
      <c r="G97" s="5"/>
      <c r="H97" s="57"/>
      <c r="I97" s="5"/>
      <c r="J97" s="57"/>
      <c r="K97" s="57"/>
      <c r="L97" s="52"/>
    </row>
    <row r="98" spans="1:12" ht="20.100000000000001" customHeight="1" x14ac:dyDescent="0.25">
      <c r="A98" s="41">
        <v>32312</v>
      </c>
      <c r="B98" s="4" t="s">
        <v>27</v>
      </c>
      <c r="C98" s="64">
        <f t="shared" si="26"/>
        <v>0</v>
      </c>
      <c r="D98" s="5"/>
      <c r="E98" s="5"/>
      <c r="F98" s="5"/>
      <c r="G98" s="5">
        <v>0</v>
      </c>
      <c r="H98" s="57">
        <v>0</v>
      </c>
      <c r="I98" s="5"/>
      <c r="J98" s="57"/>
      <c r="K98" s="57"/>
      <c r="L98" s="52"/>
    </row>
    <row r="99" spans="1:12" ht="20.100000000000001" customHeight="1" x14ac:dyDescent="0.25">
      <c r="A99" s="41">
        <v>32313</v>
      </c>
      <c r="B99" s="4" t="s">
        <v>28</v>
      </c>
      <c r="C99" s="64">
        <f t="shared" si="26"/>
        <v>508</v>
      </c>
      <c r="D99" s="5"/>
      <c r="E99" s="5">
        <v>500</v>
      </c>
      <c r="F99" s="5"/>
      <c r="G99" s="5">
        <v>8</v>
      </c>
      <c r="H99" s="57"/>
      <c r="I99" s="5"/>
      <c r="J99" s="57"/>
      <c r="K99" s="57"/>
      <c r="L99" s="52"/>
    </row>
    <row r="100" spans="1:12" ht="20.100000000000001" customHeight="1" x14ac:dyDescent="0.25">
      <c r="A100" s="41">
        <v>32319</v>
      </c>
      <c r="B100" s="4" t="s">
        <v>29</v>
      </c>
      <c r="C100" s="64">
        <f t="shared" si="26"/>
        <v>0</v>
      </c>
      <c r="D100" s="5"/>
      <c r="E100" s="5"/>
      <c r="F100" s="5"/>
      <c r="G100" s="5"/>
      <c r="H100" s="57"/>
      <c r="I100" s="5"/>
      <c r="J100" s="57"/>
      <c r="K100" s="57"/>
      <c r="L100" s="52"/>
    </row>
    <row r="101" spans="1:12" ht="20.100000000000001" customHeight="1" x14ac:dyDescent="0.25">
      <c r="A101" s="19">
        <v>3232</v>
      </c>
      <c r="B101" s="3" t="s">
        <v>30</v>
      </c>
      <c r="C101" s="64">
        <f t="shared" si="26"/>
        <v>0</v>
      </c>
      <c r="D101" s="6">
        <f>D102+D103+D104</f>
        <v>0</v>
      </c>
      <c r="E101" s="6">
        <f t="shared" ref="E101:L101" si="34">E102+E103+E104</f>
        <v>0</v>
      </c>
      <c r="F101" s="6">
        <f t="shared" si="34"/>
        <v>0</v>
      </c>
      <c r="G101" s="6">
        <f t="shared" si="34"/>
        <v>0</v>
      </c>
      <c r="H101" s="6">
        <f t="shared" si="34"/>
        <v>0</v>
      </c>
      <c r="I101" s="6">
        <f t="shared" si="34"/>
        <v>0</v>
      </c>
      <c r="J101" s="6">
        <f t="shared" si="34"/>
        <v>0</v>
      </c>
      <c r="K101" s="6">
        <f t="shared" si="34"/>
        <v>0</v>
      </c>
      <c r="L101" s="6">
        <f t="shared" si="34"/>
        <v>0</v>
      </c>
    </row>
    <row r="102" spans="1:12" ht="20.100000000000001" customHeight="1" x14ac:dyDescent="0.25">
      <c r="A102" s="41">
        <v>32321</v>
      </c>
      <c r="B102" s="4" t="s">
        <v>31</v>
      </c>
      <c r="C102" s="64">
        <f t="shared" si="26"/>
        <v>0</v>
      </c>
      <c r="D102" s="5"/>
      <c r="E102" s="5"/>
      <c r="F102" s="5"/>
      <c r="G102" s="5"/>
      <c r="H102" s="57"/>
      <c r="I102" s="5"/>
      <c r="J102" s="57"/>
      <c r="K102" s="57"/>
      <c r="L102" s="52"/>
    </row>
    <row r="103" spans="1:12" ht="20.100000000000001" customHeight="1" x14ac:dyDescent="0.25">
      <c r="A103" s="41">
        <v>32322</v>
      </c>
      <c r="B103" s="4" t="s">
        <v>32</v>
      </c>
      <c r="C103" s="64">
        <f t="shared" si="26"/>
        <v>0</v>
      </c>
      <c r="D103" s="5"/>
      <c r="E103" s="5"/>
      <c r="F103" s="5"/>
      <c r="G103" s="5"/>
      <c r="H103" s="57"/>
      <c r="I103" s="5"/>
      <c r="J103" s="57"/>
      <c r="K103" s="57"/>
      <c r="L103" s="52"/>
    </row>
    <row r="104" spans="1:12" ht="20.100000000000001" customHeight="1" x14ac:dyDescent="0.25">
      <c r="A104" s="41">
        <v>32329</v>
      </c>
      <c r="B104" s="4" t="s">
        <v>63</v>
      </c>
      <c r="C104" s="64">
        <f t="shared" si="26"/>
        <v>0</v>
      </c>
      <c r="D104" s="5">
        <v>0</v>
      </c>
      <c r="E104" s="5"/>
      <c r="F104" s="5"/>
      <c r="G104" s="5"/>
      <c r="H104" s="57"/>
      <c r="I104" s="5"/>
      <c r="J104" s="57"/>
      <c r="K104" s="57"/>
      <c r="L104" s="52"/>
    </row>
    <row r="105" spans="1:12" ht="20.100000000000001" customHeight="1" x14ac:dyDescent="0.25">
      <c r="A105" s="19">
        <v>3233</v>
      </c>
      <c r="B105" s="3" t="s">
        <v>33</v>
      </c>
      <c r="C105" s="64">
        <f t="shared" si="26"/>
        <v>0</v>
      </c>
      <c r="D105" s="6">
        <f>D106+D107</f>
        <v>0</v>
      </c>
      <c r="E105" s="6">
        <f t="shared" ref="E105:L105" si="35">E106+E107</f>
        <v>0</v>
      </c>
      <c r="F105" s="6">
        <f t="shared" si="35"/>
        <v>0</v>
      </c>
      <c r="G105" s="6">
        <f t="shared" si="35"/>
        <v>0</v>
      </c>
      <c r="H105" s="6">
        <f t="shared" si="35"/>
        <v>0</v>
      </c>
      <c r="I105" s="6">
        <f t="shared" si="35"/>
        <v>0</v>
      </c>
      <c r="J105" s="6">
        <f t="shared" si="35"/>
        <v>0</v>
      </c>
      <c r="K105" s="6">
        <f t="shared" si="35"/>
        <v>0</v>
      </c>
      <c r="L105" s="6">
        <f t="shared" si="35"/>
        <v>0</v>
      </c>
    </row>
    <row r="106" spans="1:12" ht="20.100000000000001" customHeight="1" x14ac:dyDescent="0.25">
      <c r="A106" s="41">
        <v>32332</v>
      </c>
      <c r="B106" s="4" t="s">
        <v>34</v>
      </c>
      <c r="C106" s="64">
        <f t="shared" si="26"/>
        <v>0</v>
      </c>
      <c r="D106" s="5">
        <v>0</v>
      </c>
      <c r="E106" s="5"/>
      <c r="F106" s="5"/>
      <c r="G106" s="5"/>
      <c r="H106" s="57">
        <v>0</v>
      </c>
      <c r="I106" s="5"/>
      <c r="J106" s="57"/>
      <c r="K106" s="57"/>
      <c r="L106" s="52"/>
    </row>
    <row r="107" spans="1:12" ht="20.100000000000001" customHeight="1" x14ac:dyDescent="0.25">
      <c r="A107" s="41">
        <v>32339</v>
      </c>
      <c r="B107" s="4" t="s">
        <v>35</v>
      </c>
      <c r="C107" s="64">
        <f t="shared" si="26"/>
        <v>0</v>
      </c>
      <c r="D107" s="5"/>
      <c r="E107" s="5"/>
      <c r="F107" s="5"/>
      <c r="G107" s="5">
        <v>0</v>
      </c>
      <c r="H107" s="57">
        <v>0</v>
      </c>
      <c r="I107" s="5"/>
      <c r="J107" s="57"/>
      <c r="K107" s="57"/>
      <c r="L107" s="52"/>
    </row>
    <row r="108" spans="1:12" ht="20.100000000000001" customHeight="1" x14ac:dyDescent="0.25">
      <c r="A108" s="19">
        <v>3234</v>
      </c>
      <c r="B108" s="3" t="s">
        <v>36</v>
      </c>
      <c r="C108" s="64">
        <f t="shared" si="26"/>
        <v>2000</v>
      </c>
      <c r="D108" s="6">
        <f>D109+D110+D111+D112+D113</f>
        <v>0</v>
      </c>
      <c r="E108" s="6">
        <f t="shared" ref="E108:L108" si="36">E109+E110+E111+E112+E113</f>
        <v>2000</v>
      </c>
      <c r="F108" s="6">
        <f t="shared" si="36"/>
        <v>0</v>
      </c>
      <c r="G108" s="6">
        <f t="shared" si="36"/>
        <v>0</v>
      </c>
      <c r="H108" s="6">
        <f t="shared" si="36"/>
        <v>0</v>
      </c>
      <c r="I108" s="6">
        <f t="shared" si="36"/>
        <v>0</v>
      </c>
      <c r="J108" s="6">
        <f t="shared" si="36"/>
        <v>0</v>
      </c>
      <c r="K108" s="6">
        <f t="shared" si="36"/>
        <v>0</v>
      </c>
      <c r="L108" s="6">
        <f t="shared" si="36"/>
        <v>0</v>
      </c>
    </row>
    <row r="109" spans="1:12" ht="20.100000000000001" customHeight="1" x14ac:dyDescent="0.25">
      <c r="A109" s="41">
        <v>32341</v>
      </c>
      <c r="B109" s="4" t="s">
        <v>37</v>
      </c>
      <c r="C109" s="64">
        <f t="shared" si="26"/>
        <v>0</v>
      </c>
      <c r="D109" s="5"/>
      <c r="E109" s="5"/>
      <c r="F109" s="5"/>
      <c r="G109" s="5"/>
      <c r="H109" s="57"/>
      <c r="I109" s="5"/>
      <c r="J109" s="57"/>
      <c r="K109" s="57"/>
      <c r="L109" s="52"/>
    </row>
    <row r="110" spans="1:12" ht="20.100000000000001" customHeight="1" x14ac:dyDescent="0.25">
      <c r="A110" s="41">
        <v>32342</v>
      </c>
      <c r="B110" s="4" t="s">
        <v>38</v>
      </c>
      <c r="C110" s="64">
        <f t="shared" ref="C110:C143" si="37">SUM(D110:L110)</f>
        <v>0</v>
      </c>
      <c r="D110" s="5"/>
      <c r="E110" s="5"/>
      <c r="F110" s="5"/>
      <c r="G110" s="5"/>
      <c r="H110" s="57"/>
      <c r="I110" s="5"/>
      <c r="J110" s="57"/>
      <c r="K110" s="57"/>
      <c r="L110" s="52"/>
    </row>
    <row r="111" spans="1:12" ht="20.100000000000001" customHeight="1" x14ac:dyDescent="0.25">
      <c r="A111" s="41">
        <v>32343</v>
      </c>
      <c r="B111" s="4" t="s">
        <v>65</v>
      </c>
      <c r="C111" s="64">
        <f t="shared" si="37"/>
        <v>0</v>
      </c>
      <c r="D111" s="5">
        <v>0</v>
      </c>
      <c r="E111" s="5"/>
      <c r="F111" s="5"/>
      <c r="G111" s="5"/>
      <c r="H111" s="57"/>
      <c r="I111" s="5"/>
      <c r="J111" s="57"/>
      <c r="K111" s="57"/>
      <c r="L111" s="52"/>
    </row>
    <row r="112" spans="1:12" ht="20.100000000000001" customHeight="1" x14ac:dyDescent="0.25">
      <c r="A112" s="41">
        <v>32344</v>
      </c>
      <c r="B112" s="4" t="s">
        <v>39</v>
      </c>
      <c r="C112" s="64">
        <f t="shared" si="37"/>
        <v>0</v>
      </c>
      <c r="D112" s="5"/>
      <c r="E112" s="5"/>
      <c r="F112" s="5"/>
      <c r="G112" s="5"/>
      <c r="H112" s="57"/>
      <c r="I112" s="5"/>
      <c r="J112" s="57"/>
      <c r="K112" s="57"/>
      <c r="L112" s="52"/>
    </row>
    <row r="113" spans="1:12" ht="20.100000000000001" customHeight="1" x14ac:dyDescent="0.25">
      <c r="A113" s="38">
        <v>32349</v>
      </c>
      <c r="B113" s="7" t="s">
        <v>95</v>
      </c>
      <c r="C113" s="64">
        <f t="shared" si="37"/>
        <v>2000</v>
      </c>
      <c r="D113" s="48"/>
      <c r="E113" s="48">
        <v>2000</v>
      </c>
      <c r="F113" s="5"/>
      <c r="G113" s="48"/>
      <c r="H113" s="58"/>
      <c r="I113" s="5"/>
      <c r="J113" s="57"/>
      <c r="K113" s="57"/>
      <c r="L113" s="52"/>
    </row>
    <row r="114" spans="1:12" ht="20.100000000000001" customHeight="1" x14ac:dyDescent="0.25">
      <c r="A114" s="101">
        <v>32359</v>
      </c>
      <c r="B114" s="99" t="s">
        <v>151</v>
      </c>
      <c r="C114" s="64">
        <f t="shared" si="37"/>
        <v>0</v>
      </c>
      <c r="D114" s="98"/>
      <c r="E114" s="98"/>
      <c r="F114" s="98"/>
      <c r="G114" s="98"/>
      <c r="H114" s="113"/>
      <c r="I114" s="98"/>
      <c r="J114" s="113"/>
      <c r="K114" s="113"/>
      <c r="L114" s="27"/>
    </row>
    <row r="115" spans="1:12" ht="20.100000000000001" customHeight="1" x14ac:dyDescent="0.25">
      <c r="A115" s="24">
        <v>3236</v>
      </c>
      <c r="B115" s="23" t="s">
        <v>40</v>
      </c>
      <c r="C115" s="114">
        <f t="shared" si="37"/>
        <v>0</v>
      </c>
      <c r="D115" s="50">
        <f>D116+D117+D118</f>
        <v>0</v>
      </c>
      <c r="E115" s="50">
        <f t="shared" ref="E115:L115" si="38">E116+E117+E118</f>
        <v>0</v>
      </c>
      <c r="F115" s="50">
        <f t="shared" si="38"/>
        <v>0</v>
      </c>
      <c r="G115" s="50">
        <f t="shared" si="38"/>
        <v>0</v>
      </c>
      <c r="H115" s="50">
        <f t="shared" si="38"/>
        <v>0</v>
      </c>
      <c r="I115" s="50">
        <f t="shared" si="38"/>
        <v>0</v>
      </c>
      <c r="J115" s="50">
        <f t="shared" si="38"/>
        <v>0</v>
      </c>
      <c r="K115" s="50">
        <f t="shared" si="38"/>
        <v>0</v>
      </c>
      <c r="L115" s="50">
        <f t="shared" si="38"/>
        <v>0</v>
      </c>
    </row>
    <row r="116" spans="1:12" ht="20.100000000000001" customHeight="1" x14ac:dyDescent="0.25">
      <c r="A116" s="38">
        <v>32361</v>
      </c>
      <c r="B116" s="7" t="s">
        <v>41</v>
      </c>
      <c r="C116" s="64">
        <f t="shared" si="37"/>
        <v>0</v>
      </c>
      <c r="D116" s="5"/>
      <c r="E116" s="5"/>
      <c r="F116" s="5"/>
      <c r="G116" s="5"/>
      <c r="H116" s="57"/>
      <c r="I116" s="5"/>
      <c r="J116" s="57"/>
      <c r="K116" s="57"/>
      <c r="L116" s="52"/>
    </row>
    <row r="117" spans="1:12" ht="20.100000000000001" customHeight="1" x14ac:dyDescent="0.25">
      <c r="A117" s="41">
        <v>32363</v>
      </c>
      <c r="B117" s="4" t="s">
        <v>96</v>
      </c>
      <c r="C117" s="64">
        <f t="shared" si="37"/>
        <v>0</v>
      </c>
      <c r="D117" s="49">
        <v>0</v>
      </c>
      <c r="E117" s="49"/>
      <c r="F117" s="49"/>
      <c r="G117" s="5"/>
      <c r="H117" s="59"/>
      <c r="I117" s="5"/>
      <c r="J117" s="57"/>
      <c r="K117" s="57"/>
      <c r="L117" s="52"/>
    </row>
    <row r="118" spans="1:12" ht="20.100000000000001" customHeight="1" x14ac:dyDescent="0.25">
      <c r="A118" s="41">
        <v>32369</v>
      </c>
      <c r="B118" s="4" t="s">
        <v>144</v>
      </c>
      <c r="C118" s="64">
        <f t="shared" si="37"/>
        <v>0</v>
      </c>
      <c r="D118" s="49"/>
      <c r="E118" s="49"/>
      <c r="F118" s="49"/>
      <c r="G118" s="49"/>
      <c r="H118" s="59"/>
      <c r="I118" s="49"/>
      <c r="J118" s="59"/>
      <c r="K118" s="59"/>
      <c r="L118" s="52"/>
    </row>
    <row r="119" spans="1:12" ht="20.100000000000001" customHeight="1" x14ac:dyDescent="0.25">
      <c r="A119" s="19">
        <v>3237</v>
      </c>
      <c r="B119" s="3" t="s">
        <v>42</v>
      </c>
      <c r="C119" s="64">
        <f t="shared" si="37"/>
        <v>0</v>
      </c>
      <c r="D119" s="51">
        <f>D120+D121+D122</f>
        <v>0</v>
      </c>
      <c r="E119" s="51">
        <f t="shared" ref="E119:L119" si="39">E120+E121+E122</f>
        <v>0</v>
      </c>
      <c r="F119" s="51">
        <f t="shared" si="39"/>
        <v>0</v>
      </c>
      <c r="G119" s="51">
        <f t="shared" si="39"/>
        <v>0</v>
      </c>
      <c r="H119" s="51">
        <f t="shared" si="39"/>
        <v>0</v>
      </c>
      <c r="I119" s="51">
        <f t="shared" si="39"/>
        <v>0</v>
      </c>
      <c r="J119" s="51">
        <f t="shared" si="39"/>
        <v>0</v>
      </c>
      <c r="K119" s="51">
        <f t="shared" si="39"/>
        <v>0</v>
      </c>
      <c r="L119" s="51">
        <f t="shared" si="39"/>
        <v>0</v>
      </c>
    </row>
    <row r="120" spans="1:12" ht="20.100000000000001" customHeight="1" x14ac:dyDescent="0.25">
      <c r="A120" s="41">
        <v>32372</v>
      </c>
      <c r="B120" s="4" t="s">
        <v>163</v>
      </c>
      <c r="C120" s="64">
        <f t="shared" si="37"/>
        <v>0</v>
      </c>
      <c r="D120" s="5"/>
      <c r="E120" s="5"/>
      <c r="F120" s="5"/>
      <c r="G120" s="5">
        <v>0</v>
      </c>
      <c r="H120" s="57"/>
      <c r="I120" s="5"/>
      <c r="J120" s="57"/>
      <c r="K120" s="57"/>
      <c r="L120" s="52"/>
    </row>
    <row r="121" spans="1:12" ht="20.100000000000001" customHeight="1" x14ac:dyDescent="0.25">
      <c r="A121" s="41">
        <v>32373</v>
      </c>
      <c r="B121" s="4" t="s">
        <v>74</v>
      </c>
      <c r="C121" s="64">
        <f t="shared" si="37"/>
        <v>0</v>
      </c>
      <c r="D121" s="5"/>
      <c r="E121" s="5"/>
      <c r="F121" s="5"/>
      <c r="G121" s="5"/>
      <c r="H121" s="57"/>
      <c r="I121" s="5"/>
      <c r="J121" s="57"/>
      <c r="K121" s="57"/>
      <c r="L121" s="52"/>
    </row>
    <row r="122" spans="1:12" ht="20.100000000000001" customHeight="1" x14ac:dyDescent="0.25">
      <c r="A122" s="41">
        <v>32379</v>
      </c>
      <c r="B122" s="4" t="s">
        <v>75</v>
      </c>
      <c r="C122" s="64">
        <f t="shared" si="37"/>
        <v>0</v>
      </c>
      <c r="D122" s="5"/>
      <c r="E122" s="5"/>
      <c r="F122" s="5"/>
      <c r="G122" s="5"/>
      <c r="H122" s="57"/>
      <c r="I122" s="5"/>
      <c r="J122" s="57"/>
      <c r="K122" s="57"/>
      <c r="L122" s="52"/>
    </row>
    <row r="123" spans="1:12" ht="20.100000000000001" customHeight="1" x14ac:dyDescent="0.25">
      <c r="A123" s="19">
        <v>3238</v>
      </c>
      <c r="B123" s="3" t="s">
        <v>43</v>
      </c>
      <c r="C123" s="64">
        <f t="shared" si="37"/>
        <v>700</v>
      </c>
      <c r="D123" s="6">
        <f>D124+D125</f>
        <v>0</v>
      </c>
      <c r="E123" s="6">
        <f t="shared" ref="E123:L123" si="40">E124+E125</f>
        <v>700</v>
      </c>
      <c r="F123" s="6">
        <f t="shared" si="40"/>
        <v>0</v>
      </c>
      <c r="G123" s="6">
        <f t="shared" si="40"/>
        <v>0</v>
      </c>
      <c r="H123" s="6">
        <f t="shared" si="40"/>
        <v>0</v>
      </c>
      <c r="I123" s="6">
        <f t="shared" si="40"/>
        <v>0</v>
      </c>
      <c r="J123" s="6">
        <f t="shared" si="40"/>
        <v>0</v>
      </c>
      <c r="K123" s="6">
        <f t="shared" si="40"/>
        <v>0</v>
      </c>
      <c r="L123" s="6">
        <f t="shared" si="40"/>
        <v>0</v>
      </c>
    </row>
    <row r="124" spans="1:12" ht="20.100000000000001" customHeight="1" x14ac:dyDescent="0.25">
      <c r="A124" s="39">
        <v>32381</v>
      </c>
      <c r="B124" s="18" t="s">
        <v>97</v>
      </c>
      <c r="C124" s="64">
        <f t="shared" si="37"/>
        <v>0</v>
      </c>
      <c r="D124" s="26"/>
      <c r="E124" s="26"/>
      <c r="F124" s="26"/>
      <c r="G124" s="26"/>
      <c r="H124" s="56"/>
      <c r="I124" s="56"/>
      <c r="J124" s="56"/>
      <c r="K124" s="56"/>
      <c r="L124" s="52"/>
    </row>
    <row r="125" spans="1:12" ht="20.100000000000001" customHeight="1" x14ac:dyDescent="0.25">
      <c r="A125" s="41">
        <v>32389</v>
      </c>
      <c r="B125" s="4" t="s">
        <v>44</v>
      </c>
      <c r="C125" s="64">
        <f t="shared" si="37"/>
        <v>700</v>
      </c>
      <c r="D125" s="5"/>
      <c r="E125" s="5">
        <v>700</v>
      </c>
      <c r="F125" s="5"/>
      <c r="G125" s="5"/>
      <c r="H125" s="57"/>
      <c r="I125" s="5"/>
      <c r="J125" s="57"/>
      <c r="K125" s="57"/>
      <c r="L125" s="52"/>
    </row>
    <row r="126" spans="1:12" ht="20.100000000000001" customHeight="1" x14ac:dyDescent="0.25">
      <c r="A126" s="19">
        <v>3239</v>
      </c>
      <c r="B126" s="3" t="s">
        <v>45</v>
      </c>
      <c r="C126" s="64">
        <f t="shared" si="37"/>
        <v>700</v>
      </c>
      <c r="D126" s="6">
        <f>D127+D128</f>
        <v>0</v>
      </c>
      <c r="E126" s="6">
        <f t="shared" ref="E126:L126" si="41">E127+E128</f>
        <v>700</v>
      </c>
      <c r="F126" s="6">
        <f t="shared" si="41"/>
        <v>0</v>
      </c>
      <c r="G126" s="6">
        <f t="shared" si="41"/>
        <v>0</v>
      </c>
      <c r="H126" s="6">
        <f t="shared" si="41"/>
        <v>0</v>
      </c>
      <c r="I126" s="6">
        <f t="shared" si="41"/>
        <v>0</v>
      </c>
      <c r="J126" s="6">
        <f t="shared" si="41"/>
        <v>0</v>
      </c>
      <c r="K126" s="6">
        <f t="shared" si="41"/>
        <v>0</v>
      </c>
      <c r="L126" s="6">
        <f t="shared" si="41"/>
        <v>0</v>
      </c>
    </row>
    <row r="127" spans="1:12" ht="20.100000000000001" customHeight="1" x14ac:dyDescent="0.25">
      <c r="A127" s="38">
        <v>32391</v>
      </c>
      <c r="B127" s="7" t="s">
        <v>46</v>
      </c>
      <c r="C127" s="64">
        <f t="shared" si="37"/>
        <v>700</v>
      </c>
      <c r="D127" s="5">
        <v>0</v>
      </c>
      <c r="E127" s="5">
        <v>700</v>
      </c>
      <c r="F127" s="5"/>
      <c r="G127" s="5">
        <v>0</v>
      </c>
      <c r="H127" s="57">
        <v>0</v>
      </c>
      <c r="I127" s="5"/>
      <c r="J127" s="57"/>
      <c r="K127" s="57"/>
      <c r="L127" s="52"/>
    </row>
    <row r="128" spans="1:12" ht="20.100000000000001" customHeight="1" x14ac:dyDescent="0.25">
      <c r="A128" s="41">
        <v>323991</v>
      </c>
      <c r="B128" s="4" t="s">
        <v>64</v>
      </c>
      <c r="C128" s="64">
        <f t="shared" si="37"/>
        <v>0</v>
      </c>
      <c r="D128" s="52">
        <v>0</v>
      </c>
      <c r="E128" s="52">
        <v>0</v>
      </c>
      <c r="F128" s="52"/>
      <c r="G128" s="52">
        <v>0</v>
      </c>
      <c r="H128" s="60">
        <v>0</v>
      </c>
      <c r="I128" s="52"/>
      <c r="J128" s="60"/>
      <c r="K128" s="60"/>
      <c r="L128" s="52"/>
    </row>
    <row r="129" spans="1:12" ht="47.25" x14ac:dyDescent="0.25">
      <c r="A129" s="40">
        <v>32412</v>
      </c>
      <c r="B129" s="128" t="s">
        <v>157</v>
      </c>
      <c r="C129" s="64">
        <f t="shared" si="37"/>
        <v>0</v>
      </c>
      <c r="D129" s="64"/>
      <c r="E129" s="64"/>
      <c r="F129" s="64"/>
      <c r="G129" s="64"/>
      <c r="H129" s="64"/>
      <c r="I129" s="64"/>
      <c r="J129" s="64"/>
      <c r="K129" s="64"/>
      <c r="L129" s="64"/>
    </row>
    <row r="130" spans="1:12" ht="20.100000000000001" customHeight="1" x14ac:dyDescent="0.25">
      <c r="A130" s="47">
        <v>329</v>
      </c>
      <c r="B130" s="35" t="s">
        <v>47</v>
      </c>
      <c r="C130" s="29">
        <f t="shared" si="37"/>
        <v>1000</v>
      </c>
      <c r="D130" s="30">
        <f>D131+D134+D136+D138+D140+D142</f>
        <v>0</v>
      </c>
      <c r="E130" s="30">
        <f t="shared" ref="E130:L130" si="42">E131+E134+E136+E138+E140+E142</f>
        <v>1000</v>
      </c>
      <c r="F130" s="30">
        <f t="shared" si="42"/>
        <v>0</v>
      </c>
      <c r="G130" s="30">
        <f t="shared" si="42"/>
        <v>0</v>
      </c>
      <c r="H130" s="30">
        <f t="shared" si="42"/>
        <v>0</v>
      </c>
      <c r="I130" s="30">
        <f t="shared" si="42"/>
        <v>0</v>
      </c>
      <c r="J130" s="30">
        <f t="shared" si="42"/>
        <v>0</v>
      </c>
      <c r="K130" s="30">
        <f t="shared" si="42"/>
        <v>0</v>
      </c>
      <c r="L130" s="30">
        <f t="shared" si="42"/>
        <v>0</v>
      </c>
    </row>
    <row r="131" spans="1:12" ht="20.100000000000001" customHeight="1" x14ac:dyDescent="0.25">
      <c r="A131" s="19">
        <v>3292</v>
      </c>
      <c r="B131" s="16" t="s">
        <v>72</v>
      </c>
      <c r="C131" s="64">
        <f t="shared" si="37"/>
        <v>900</v>
      </c>
      <c r="D131" s="6">
        <f>D132+D133</f>
        <v>0</v>
      </c>
      <c r="E131" s="6">
        <f>E132+E133</f>
        <v>900</v>
      </c>
      <c r="F131" s="6">
        <f t="shared" ref="F131:L131" si="43">F132+F133</f>
        <v>0</v>
      </c>
      <c r="G131" s="6">
        <f t="shared" si="43"/>
        <v>0</v>
      </c>
      <c r="H131" s="6">
        <f t="shared" si="43"/>
        <v>0</v>
      </c>
      <c r="I131" s="6">
        <f t="shared" si="43"/>
        <v>0</v>
      </c>
      <c r="J131" s="6">
        <f t="shared" si="43"/>
        <v>0</v>
      </c>
      <c r="K131" s="6">
        <f t="shared" si="43"/>
        <v>0</v>
      </c>
      <c r="L131" s="6">
        <f t="shared" si="43"/>
        <v>0</v>
      </c>
    </row>
    <row r="132" spans="1:12" ht="20.100000000000001" customHeight="1" x14ac:dyDescent="0.25">
      <c r="A132" s="41">
        <v>32922</v>
      </c>
      <c r="B132" s="4" t="s">
        <v>72</v>
      </c>
      <c r="C132" s="64">
        <f t="shared" si="37"/>
        <v>900</v>
      </c>
      <c r="D132" s="5"/>
      <c r="E132" s="5">
        <v>900</v>
      </c>
      <c r="F132" s="5"/>
      <c r="G132" s="5"/>
      <c r="H132" s="57"/>
      <c r="I132" s="5"/>
      <c r="J132" s="57"/>
      <c r="K132" s="57"/>
      <c r="L132" s="52"/>
    </row>
    <row r="133" spans="1:12" ht="20.100000000000001" customHeight="1" x14ac:dyDescent="0.25">
      <c r="A133" s="41">
        <v>32923</v>
      </c>
      <c r="B133" s="4" t="s">
        <v>145</v>
      </c>
      <c r="C133" s="64">
        <f t="shared" si="37"/>
        <v>0</v>
      </c>
      <c r="D133" s="5"/>
      <c r="E133" s="5"/>
      <c r="F133" s="5"/>
      <c r="G133" s="5"/>
      <c r="H133" s="57"/>
      <c r="I133" s="5"/>
      <c r="J133" s="57"/>
      <c r="K133" s="57"/>
      <c r="L133" s="52"/>
    </row>
    <row r="134" spans="1:12" ht="20.100000000000001" customHeight="1" x14ac:dyDescent="0.25">
      <c r="A134" s="40">
        <v>3293</v>
      </c>
      <c r="B134" s="16" t="s">
        <v>76</v>
      </c>
      <c r="C134" s="64">
        <f t="shared" si="37"/>
        <v>0</v>
      </c>
      <c r="D134" s="25">
        <f>D135</f>
        <v>0</v>
      </c>
      <c r="E134" s="25">
        <f t="shared" ref="E134:L134" si="44">E135</f>
        <v>0</v>
      </c>
      <c r="F134" s="25">
        <f t="shared" si="44"/>
        <v>0</v>
      </c>
      <c r="G134" s="25">
        <f t="shared" si="44"/>
        <v>0</v>
      </c>
      <c r="H134" s="25">
        <f t="shared" si="44"/>
        <v>0</v>
      </c>
      <c r="I134" s="25">
        <f t="shared" si="44"/>
        <v>0</v>
      </c>
      <c r="J134" s="25">
        <f t="shared" si="44"/>
        <v>0</v>
      </c>
      <c r="K134" s="25">
        <f t="shared" si="44"/>
        <v>0</v>
      </c>
      <c r="L134" s="25">
        <f t="shared" si="44"/>
        <v>0</v>
      </c>
    </row>
    <row r="135" spans="1:12" ht="20.100000000000001" customHeight="1" x14ac:dyDescent="0.25">
      <c r="A135" s="41">
        <v>32931</v>
      </c>
      <c r="B135" s="4" t="s">
        <v>76</v>
      </c>
      <c r="C135" s="64">
        <f t="shared" si="37"/>
        <v>0</v>
      </c>
      <c r="D135" s="5">
        <v>0</v>
      </c>
      <c r="E135" s="5"/>
      <c r="F135" s="5"/>
      <c r="G135" s="5">
        <v>0</v>
      </c>
      <c r="H135" s="57">
        <v>0</v>
      </c>
      <c r="I135" s="5"/>
      <c r="J135" s="57"/>
      <c r="K135" s="57"/>
      <c r="L135" s="52"/>
    </row>
    <row r="136" spans="1:12" ht="20.100000000000001" customHeight="1" x14ac:dyDescent="0.25">
      <c r="A136" s="19">
        <v>3294</v>
      </c>
      <c r="B136" s="3" t="s">
        <v>48</v>
      </c>
      <c r="C136" s="64">
        <f t="shared" si="37"/>
        <v>100</v>
      </c>
      <c r="D136" s="6">
        <f>D137</f>
        <v>0</v>
      </c>
      <c r="E136" s="6">
        <f t="shared" ref="E136:L136" si="45">E137</f>
        <v>100</v>
      </c>
      <c r="F136" s="6">
        <f t="shared" si="45"/>
        <v>0</v>
      </c>
      <c r="G136" s="6">
        <f t="shared" si="45"/>
        <v>0</v>
      </c>
      <c r="H136" s="6">
        <f t="shared" si="45"/>
        <v>0</v>
      </c>
      <c r="I136" s="6">
        <f t="shared" si="45"/>
        <v>0</v>
      </c>
      <c r="J136" s="6">
        <f t="shared" si="45"/>
        <v>0</v>
      </c>
      <c r="K136" s="6">
        <f t="shared" si="45"/>
        <v>0</v>
      </c>
      <c r="L136" s="6">
        <f t="shared" si="45"/>
        <v>0</v>
      </c>
    </row>
    <row r="137" spans="1:12" ht="20.100000000000001" customHeight="1" x14ac:dyDescent="0.25">
      <c r="A137" s="41">
        <v>32941</v>
      </c>
      <c r="B137" s="4" t="s">
        <v>49</v>
      </c>
      <c r="C137" s="64">
        <f t="shared" si="37"/>
        <v>100</v>
      </c>
      <c r="D137" s="5"/>
      <c r="E137" s="5">
        <v>100</v>
      </c>
      <c r="F137" s="5"/>
      <c r="G137" s="5">
        <v>0</v>
      </c>
      <c r="H137" s="57"/>
      <c r="I137" s="5"/>
      <c r="J137" s="57"/>
      <c r="K137" s="57"/>
      <c r="L137" s="52"/>
    </row>
    <row r="138" spans="1:12" ht="20.100000000000001" customHeight="1" x14ac:dyDescent="0.25">
      <c r="A138" s="40">
        <v>3295</v>
      </c>
      <c r="B138" s="16" t="s">
        <v>143</v>
      </c>
      <c r="C138" s="64">
        <f t="shared" si="37"/>
        <v>0</v>
      </c>
      <c r="D138" s="11">
        <f t="shared" ref="D138:L138" si="46">D139</f>
        <v>0</v>
      </c>
      <c r="E138" s="11">
        <f t="shared" si="46"/>
        <v>0</v>
      </c>
      <c r="F138" s="11">
        <f t="shared" si="46"/>
        <v>0</v>
      </c>
      <c r="G138" s="11">
        <f t="shared" si="46"/>
        <v>0</v>
      </c>
      <c r="H138" s="11">
        <f t="shared" si="46"/>
        <v>0</v>
      </c>
      <c r="I138" s="11">
        <f t="shared" si="46"/>
        <v>0</v>
      </c>
      <c r="J138" s="11">
        <f t="shared" si="46"/>
        <v>0</v>
      </c>
      <c r="K138" s="11">
        <f t="shared" si="46"/>
        <v>0</v>
      </c>
      <c r="L138" s="11">
        <f t="shared" si="46"/>
        <v>0</v>
      </c>
    </row>
    <row r="139" spans="1:12" ht="20.100000000000001" customHeight="1" x14ac:dyDescent="0.25">
      <c r="A139" s="41">
        <v>32955</v>
      </c>
      <c r="B139" s="4" t="s">
        <v>143</v>
      </c>
      <c r="C139" s="64">
        <f t="shared" si="37"/>
        <v>0</v>
      </c>
      <c r="D139" s="5"/>
      <c r="E139" s="5"/>
      <c r="F139" s="5"/>
      <c r="G139" s="5"/>
      <c r="H139" s="57"/>
      <c r="I139" s="5"/>
      <c r="J139" s="57"/>
      <c r="K139" s="57"/>
      <c r="L139" s="52"/>
    </row>
    <row r="140" spans="1:12" s="12" customFormat="1" ht="20.100000000000001" customHeight="1" x14ac:dyDescent="0.25">
      <c r="A140" s="40">
        <v>3296</v>
      </c>
      <c r="B140" s="16" t="s">
        <v>167</v>
      </c>
      <c r="C140" s="64">
        <f t="shared" si="37"/>
        <v>0</v>
      </c>
      <c r="D140" s="25">
        <f>D141</f>
        <v>0</v>
      </c>
      <c r="E140" s="25">
        <f t="shared" ref="E140:L140" si="47">E141</f>
        <v>0</v>
      </c>
      <c r="F140" s="25">
        <f t="shared" si="47"/>
        <v>0</v>
      </c>
      <c r="G140" s="25">
        <f t="shared" si="47"/>
        <v>0</v>
      </c>
      <c r="H140" s="25">
        <f t="shared" si="47"/>
        <v>0</v>
      </c>
      <c r="I140" s="25">
        <f t="shared" si="47"/>
        <v>0</v>
      </c>
      <c r="J140" s="25">
        <f t="shared" si="47"/>
        <v>0</v>
      </c>
      <c r="K140" s="25">
        <f t="shared" si="47"/>
        <v>0</v>
      </c>
      <c r="L140" s="25">
        <f t="shared" si="47"/>
        <v>0</v>
      </c>
    </row>
    <row r="141" spans="1:12" ht="20.100000000000001" customHeight="1" x14ac:dyDescent="0.25">
      <c r="A141" s="41">
        <v>32961</v>
      </c>
      <c r="B141" s="4" t="s">
        <v>167</v>
      </c>
      <c r="C141" s="64">
        <f t="shared" si="37"/>
        <v>0</v>
      </c>
      <c r="D141" s="5"/>
      <c r="E141" s="5"/>
      <c r="F141" s="5"/>
      <c r="G141" s="5"/>
      <c r="H141" s="57"/>
      <c r="I141" s="5"/>
      <c r="J141" s="57"/>
      <c r="K141" s="57"/>
      <c r="L141" s="52"/>
    </row>
    <row r="142" spans="1:12" ht="20.100000000000001" customHeight="1" x14ac:dyDescent="0.25">
      <c r="A142" s="19">
        <v>3299</v>
      </c>
      <c r="B142" s="3" t="s">
        <v>50</v>
      </c>
      <c r="C142" s="64">
        <f t="shared" si="37"/>
        <v>0</v>
      </c>
      <c r="D142" s="6">
        <f>D143</f>
        <v>0</v>
      </c>
      <c r="E142" s="6">
        <f t="shared" ref="E142:L142" si="48">E143</f>
        <v>0</v>
      </c>
      <c r="F142" s="6">
        <f t="shared" si="48"/>
        <v>0</v>
      </c>
      <c r="G142" s="6">
        <f t="shared" si="48"/>
        <v>0</v>
      </c>
      <c r="H142" s="6">
        <f t="shared" si="48"/>
        <v>0</v>
      </c>
      <c r="I142" s="6">
        <f t="shared" si="48"/>
        <v>0</v>
      </c>
      <c r="J142" s="6">
        <f t="shared" si="48"/>
        <v>0</v>
      </c>
      <c r="K142" s="6">
        <f t="shared" si="48"/>
        <v>0</v>
      </c>
      <c r="L142" s="6">
        <f t="shared" si="48"/>
        <v>0</v>
      </c>
    </row>
    <row r="143" spans="1:12" ht="20.100000000000001" customHeight="1" x14ac:dyDescent="0.25">
      <c r="A143" s="38">
        <v>32999</v>
      </c>
      <c r="B143" s="7" t="s">
        <v>51</v>
      </c>
      <c r="C143" s="64">
        <f t="shared" si="37"/>
        <v>0</v>
      </c>
      <c r="D143" s="5">
        <v>0</v>
      </c>
      <c r="E143" s="5"/>
      <c r="F143" s="48"/>
      <c r="G143" s="48"/>
      <c r="H143" s="58"/>
      <c r="I143" s="5"/>
      <c r="J143" s="57"/>
      <c r="K143" s="57"/>
      <c r="L143" s="52"/>
    </row>
    <row r="144" spans="1:12" ht="20.100000000000001" customHeight="1" x14ac:dyDescent="0.25">
      <c r="A144" s="46">
        <v>34</v>
      </c>
      <c r="B144" s="33" t="s">
        <v>52</v>
      </c>
      <c r="C144" s="31">
        <f>SUM(D144:L144)</f>
        <v>180</v>
      </c>
      <c r="D144" s="32">
        <f>D145</f>
        <v>0</v>
      </c>
      <c r="E144" s="32">
        <f t="shared" ref="E144:L144" si="49">E145</f>
        <v>180</v>
      </c>
      <c r="F144" s="32">
        <f t="shared" si="49"/>
        <v>0</v>
      </c>
      <c r="G144" s="32">
        <f t="shared" si="49"/>
        <v>0</v>
      </c>
      <c r="H144" s="32">
        <f t="shared" si="49"/>
        <v>0</v>
      </c>
      <c r="I144" s="32">
        <f t="shared" si="49"/>
        <v>0</v>
      </c>
      <c r="J144" s="32">
        <f t="shared" si="49"/>
        <v>0</v>
      </c>
      <c r="K144" s="32">
        <f t="shared" si="49"/>
        <v>0</v>
      </c>
      <c r="L144" s="32">
        <f t="shared" si="49"/>
        <v>0</v>
      </c>
    </row>
    <row r="145" spans="1:12" ht="20.100000000000001" customHeight="1" x14ac:dyDescent="0.25">
      <c r="A145" s="47">
        <v>343</v>
      </c>
      <c r="B145" s="35" t="s">
        <v>53</v>
      </c>
      <c r="C145" s="29">
        <f>SUM(D145:L145)</f>
        <v>180</v>
      </c>
      <c r="D145" s="30">
        <f>D146</f>
        <v>0</v>
      </c>
      <c r="E145" s="30">
        <f t="shared" ref="E145:L145" si="50">E146</f>
        <v>180</v>
      </c>
      <c r="F145" s="30">
        <f t="shared" si="50"/>
        <v>0</v>
      </c>
      <c r="G145" s="30">
        <f t="shared" si="50"/>
        <v>0</v>
      </c>
      <c r="H145" s="30">
        <f t="shared" si="50"/>
        <v>0</v>
      </c>
      <c r="I145" s="30">
        <f t="shared" si="50"/>
        <v>0</v>
      </c>
      <c r="J145" s="30">
        <f t="shared" si="50"/>
        <v>0</v>
      </c>
      <c r="K145" s="30">
        <f t="shared" si="50"/>
        <v>0</v>
      </c>
      <c r="L145" s="30">
        <f t="shared" si="50"/>
        <v>0</v>
      </c>
    </row>
    <row r="146" spans="1:12" ht="20.100000000000001" customHeight="1" x14ac:dyDescent="0.25">
      <c r="A146" s="42">
        <v>3431</v>
      </c>
      <c r="B146" s="8" t="s">
        <v>54</v>
      </c>
      <c r="C146" s="64">
        <f>SUM(D146:L146)</f>
        <v>180</v>
      </c>
      <c r="D146" s="6">
        <f>D147+D148</f>
        <v>0</v>
      </c>
      <c r="E146" s="6">
        <f t="shared" ref="E146:L146" si="51">E147+E148</f>
        <v>180</v>
      </c>
      <c r="F146" s="6">
        <f t="shared" si="51"/>
        <v>0</v>
      </c>
      <c r="G146" s="6">
        <f t="shared" si="51"/>
        <v>0</v>
      </c>
      <c r="H146" s="6">
        <f t="shared" si="51"/>
        <v>0</v>
      </c>
      <c r="I146" s="6">
        <f t="shared" si="51"/>
        <v>0</v>
      </c>
      <c r="J146" s="6">
        <f t="shared" si="51"/>
        <v>0</v>
      </c>
      <c r="K146" s="6">
        <f t="shared" si="51"/>
        <v>0</v>
      </c>
      <c r="L146" s="6">
        <f t="shared" si="51"/>
        <v>0</v>
      </c>
    </row>
    <row r="147" spans="1:12" ht="18.75" customHeight="1" x14ac:dyDescent="0.25">
      <c r="A147" s="41">
        <v>34311</v>
      </c>
      <c r="B147" s="4" t="s">
        <v>55</v>
      </c>
      <c r="C147" s="64">
        <f>SUM(D147:L147)</f>
        <v>180</v>
      </c>
      <c r="D147" s="10"/>
      <c r="E147" s="10">
        <v>180</v>
      </c>
      <c r="F147" s="10"/>
      <c r="G147" s="10"/>
      <c r="H147" s="10"/>
      <c r="I147" s="10"/>
      <c r="J147" s="120"/>
      <c r="K147" s="120"/>
      <c r="L147" s="52"/>
    </row>
    <row r="148" spans="1:12" ht="18.75" customHeight="1" x14ac:dyDescent="0.25">
      <c r="A148" s="63">
        <v>34339</v>
      </c>
      <c r="B148" s="7" t="s">
        <v>93</v>
      </c>
      <c r="C148" s="64">
        <f>SUM(D148:L148)</f>
        <v>0</v>
      </c>
      <c r="D148" s="10"/>
      <c r="E148" s="10"/>
      <c r="F148" s="10"/>
      <c r="G148" s="10"/>
      <c r="H148" s="10"/>
      <c r="I148" s="10"/>
      <c r="J148" s="120"/>
      <c r="K148" s="120"/>
      <c r="L148" s="52"/>
    </row>
    <row r="149" spans="1:12" ht="18.75" customHeight="1" x14ac:dyDescent="0.25">
      <c r="A149" s="101">
        <v>372</v>
      </c>
      <c r="B149" s="129"/>
      <c r="C149" s="64">
        <f>C150</f>
        <v>0</v>
      </c>
      <c r="D149" s="64">
        <f t="shared" ref="D149:L149" si="52">D150</f>
        <v>0</v>
      </c>
      <c r="E149" s="64">
        <f t="shared" si="52"/>
        <v>0</v>
      </c>
      <c r="F149" s="64">
        <f t="shared" si="52"/>
        <v>0</v>
      </c>
      <c r="G149" s="64">
        <f t="shared" si="52"/>
        <v>0</v>
      </c>
      <c r="H149" s="64">
        <f t="shared" si="52"/>
        <v>0</v>
      </c>
      <c r="I149" s="64">
        <f t="shared" si="52"/>
        <v>0</v>
      </c>
      <c r="J149" s="64">
        <f t="shared" si="52"/>
        <v>0</v>
      </c>
      <c r="K149" s="64">
        <f t="shared" si="52"/>
        <v>0</v>
      </c>
      <c r="L149" s="64">
        <f t="shared" si="52"/>
        <v>0</v>
      </c>
    </row>
    <row r="150" spans="1:12" ht="31.5" x14ac:dyDescent="0.25">
      <c r="A150" s="100">
        <v>37229</v>
      </c>
      <c r="B150" s="7" t="s">
        <v>156</v>
      </c>
      <c r="C150" s="64">
        <f>SUM(D150:L150)</f>
        <v>0</v>
      </c>
      <c r="D150" s="10"/>
      <c r="E150" s="10"/>
      <c r="F150" s="10"/>
      <c r="G150" s="10"/>
      <c r="H150" s="10"/>
      <c r="I150" s="10"/>
      <c r="J150" s="10"/>
      <c r="K150" s="10"/>
      <c r="L150" s="10"/>
    </row>
    <row r="151" spans="1:12" ht="24" customHeight="1" x14ac:dyDescent="0.25">
      <c r="A151" s="140" t="s">
        <v>91</v>
      </c>
      <c r="B151" s="141"/>
      <c r="C151" s="141"/>
      <c r="D151" s="141"/>
      <c r="E151" s="141"/>
      <c r="F151" s="141"/>
      <c r="G151" s="141"/>
      <c r="H151" s="142"/>
      <c r="I151" s="62"/>
      <c r="J151" s="121"/>
      <c r="K151" s="121"/>
      <c r="L151" s="52"/>
    </row>
    <row r="152" spans="1:12" ht="20.100000000000001" customHeight="1" x14ac:dyDescent="0.25">
      <c r="A152" s="46">
        <v>42</v>
      </c>
      <c r="B152" s="33" t="s">
        <v>56</v>
      </c>
      <c r="C152" s="31">
        <f t="shared" ref="C152:C179" si="53">SUM(D152:L152)</f>
        <v>0</v>
      </c>
      <c r="D152" s="32">
        <f>D153+D156+D176</f>
        <v>0</v>
      </c>
      <c r="E152" s="32">
        <f t="shared" ref="E152:L152" si="54">E153+E156+E176</f>
        <v>0</v>
      </c>
      <c r="F152" s="32">
        <f t="shared" si="54"/>
        <v>0</v>
      </c>
      <c r="G152" s="32">
        <f t="shared" si="54"/>
        <v>0</v>
      </c>
      <c r="H152" s="32">
        <f t="shared" si="54"/>
        <v>0</v>
      </c>
      <c r="I152" s="32">
        <f t="shared" si="54"/>
        <v>0</v>
      </c>
      <c r="J152" s="32">
        <f t="shared" si="54"/>
        <v>0</v>
      </c>
      <c r="K152" s="32">
        <f t="shared" si="54"/>
        <v>0</v>
      </c>
      <c r="L152" s="32">
        <f t="shared" si="54"/>
        <v>0</v>
      </c>
    </row>
    <row r="153" spans="1:12" ht="20.100000000000001" customHeight="1" x14ac:dyDescent="0.25">
      <c r="A153" s="37">
        <v>421</v>
      </c>
      <c r="B153" s="28" t="s">
        <v>57</v>
      </c>
      <c r="C153" s="29">
        <f t="shared" si="53"/>
        <v>0</v>
      </c>
      <c r="D153" s="36">
        <f>D154</f>
        <v>0</v>
      </c>
      <c r="E153" s="36">
        <f t="shared" ref="E153:K153" si="55">E154</f>
        <v>0</v>
      </c>
      <c r="F153" s="36">
        <f t="shared" si="55"/>
        <v>0</v>
      </c>
      <c r="G153" s="36">
        <f t="shared" si="55"/>
        <v>0</v>
      </c>
      <c r="H153" s="36">
        <f t="shared" si="55"/>
        <v>0</v>
      </c>
      <c r="I153" s="36">
        <f t="shared" si="55"/>
        <v>0</v>
      </c>
      <c r="J153" s="36">
        <f t="shared" si="55"/>
        <v>0</v>
      </c>
      <c r="K153" s="36">
        <f t="shared" si="55"/>
        <v>0</v>
      </c>
      <c r="L153" s="123">
        <f>L154</f>
        <v>0</v>
      </c>
    </row>
    <row r="154" spans="1:12" ht="20.100000000000001" customHeight="1" x14ac:dyDescent="0.25">
      <c r="A154" s="19">
        <v>4212</v>
      </c>
      <c r="B154" s="3" t="s">
        <v>58</v>
      </c>
      <c r="C154" s="11">
        <f t="shared" si="53"/>
        <v>0</v>
      </c>
      <c r="D154" s="6">
        <f>D155</f>
        <v>0</v>
      </c>
      <c r="E154" s="6">
        <f t="shared" ref="E154:L154" si="56">E155</f>
        <v>0</v>
      </c>
      <c r="F154" s="6">
        <f t="shared" si="56"/>
        <v>0</v>
      </c>
      <c r="G154" s="6">
        <f t="shared" si="56"/>
        <v>0</v>
      </c>
      <c r="H154" s="6">
        <f t="shared" si="56"/>
        <v>0</v>
      </c>
      <c r="I154" s="6">
        <f t="shared" si="56"/>
        <v>0</v>
      </c>
      <c r="J154" s="6">
        <f t="shared" si="56"/>
        <v>0</v>
      </c>
      <c r="K154" s="6">
        <f t="shared" si="56"/>
        <v>0</v>
      </c>
      <c r="L154" s="6">
        <f t="shared" si="56"/>
        <v>0</v>
      </c>
    </row>
    <row r="155" spans="1:12" ht="20.100000000000001" customHeight="1" x14ac:dyDescent="0.25">
      <c r="A155" s="41">
        <v>42123</v>
      </c>
      <c r="B155" s="4" t="s">
        <v>73</v>
      </c>
      <c r="C155" s="11">
        <f t="shared" si="53"/>
        <v>0</v>
      </c>
      <c r="D155" s="5"/>
      <c r="E155" s="15">
        <v>0</v>
      </c>
      <c r="F155" s="15"/>
      <c r="G155" s="5">
        <v>0</v>
      </c>
      <c r="H155" s="57">
        <v>0</v>
      </c>
      <c r="I155" s="5"/>
      <c r="J155" s="57"/>
      <c r="K155" s="57"/>
      <c r="L155" s="52"/>
    </row>
    <row r="156" spans="1:12" ht="20.100000000000001" customHeight="1" x14ac:dyDescent="0.25">
      <c r="A156" s="37">
        <v>422</v>
      </c>
      <c r="B156" s="28" t="s">
        <v>59</v>
      </c>
      <c r="C156" s="29">
        <f t="shared" si="53"/>
        <v>0</v>
      </c>
      <c r="D156" s="30">
        <f>D157+D160+D161+D163+D167+D169+D172</f>
        <v>0</v>
      </c>
      <c r="E156" s="30">
        <f t="shared" ref="E156:L156" si="57">E157+E160+E161+E163+E167+E169+E172</f>
        <v>0</v>
      </c>
      <c r="F156" s="30">
        <f t="shared" si="57"/>
        <v>0</v>
      </c>
      <c r="G156" s="30">
        <f t="shared" si="57"/>
        <v>0</v>
      </c>
      <c r="H156" s="30">
        <f t="shared" si="57"/>
        <v>0</v>
      </c>
      <c r="I156" s="30">
        <f t="shared" si="57"/>
        <v>0</v>
      </c>
      <c r="J156" s="30">
        <f t="shared" si="57"/>
        <v>0</v>
      </c>
      <c r="K156" s="30">
        <f t="shared" si="57"/>
        <v>0</v>
      </c>
      <c r="L156" s="30">
        <f t="shared" si="57"/>
        <v>0</v>
      </c>
    </row>
    <row r="157" spans="1:12" ht="20.100000000000001" customHeight="1" x14ac:dyDescent="0.25">
      <c r="A157" s="19">
        <v>4221</v>
      </c>
      <c r="B157" s="3" t="s">
        <v>77</v>
      </c>
      <c r="C157" s="64">
        <f t="shared" si="53"/>
        <v>0</v>
      </c>
      <c r="D157" s="6">
        <f>D158+D159</f>
        <v>0</v>
      </c>
      <c r="E157" s="6">
        <f t="shared" ref="E157:L157" si="58">E158+E159</f>
        <v>0</v>
      </c>
      <c r="F157" s="6">
        <f t="shared" si="58"/>
        <v>0</v>
      </c>
      <c r="G157" s="6">
        <f t="shared" si="58"/>
        <v>0</v>
      </c>
      <c r="H157" s="6">
        <f t="shared" si="58"/>
        <v>0</v>
      </c>
      <c r="I157" s="6">
        <f t="shared" si="58"/>
        <v>0</v>
      </c>
      <c r="J157" s="6">
        <f t="shared" si="58"/>
        <v>0</v>
      </c>
      <c r="K157" s="6">
        <f t="shared" si="58"/>
        <v>0</v>
      </c>
      <c r="L157" s="6">
        <f t="shared" si="58"/>
        <v>0</v>
      </c>
    </row>
    <row r="158" spans="1:12" ht="20.100000000000001" customHeight="1" x14ac:dyDescent="0.25">
      <c r="A158" s="39">
        <v>42211</v>
      </c>
      <c r="B158" s="18" t="s">
        <v>78</v>
      </c>
      <c r="C158" s="64">
        <f t="shared" si="53"/>
        <v>0</v>
      </c>
      <c r="D158" s="26"/>
      <c r="E158" s="10"/>
      <c r="F158" s="10"/>
      <c r="G158" s="26"/>
      <c r="H158" s="56"/>
      <c r="I158" s="26"/>
      <c r="J158" s="56"/>
      <c r="K158" s="56"/>
      <c r="L158" s="52"/>
    </row>
    <row r="159" spans="1:12" ht="20.100000000000001" customHeight="1" x14ac:dyDescent="0.25">
      <c r="A159" s="39">
        <v>42212</v>
      </c>
      <c r="B159" s="18" t="s">
        <v>79</v>
      </c>
      <c r="C159" s="64">
        <f t="shared" si="53"/>
        <v>0</v>
      </c>
      <c r="D159" s="26"/>
      <c r="E159" s="10"/>
      <c r="F159" s="10"/>
      <c r="G159" s="26"/>
      <c r="H159" s="56"/>
      <c r="I159" s="26"/>
      <c r="J159" s="56"/>
      <c r="K159" s="56"/>
      <c r="L159" s="52"/>
    </row>
    <row r="160" spans="1:12" ht="20.100000000000001" customHeight="1" x14ac:dyDescent="0.25">
      <c r="A160" s="39">
        <v>42219</v>
      </c>
      <c r="B160" s="18" t="s">
        <v>152</v>
      </c>
      <c r="C160" s="64">
        <f t="shared" si="53"/>
        <v>0</v>
      </c>
      <c r="D160" s="26"/>
      <c r="E160" s="10"/>
      <c r="F160" s="10"/>
      <c r="G160" s="26"/>
      <c r="H160" s="56"/>
      <c r="I160" s="26"/>
      <c r="J160" s="56"/>
      <c r="K160" s="56"/>
      <c r="L160" s="52"/>
    </row>
    <row r="161" spans="1:12" ht="20.100000000000001" customHeight="1" x14ac:dyDescent="0.25">
      <c r="A161" s="40">
        <v>4222</v>
      </c>
      <c r="B161" s="16" t="s">
        <v>80</v>
      </c>
      <c r="C161" s="64">
        <f t="shared" si="53"/>
        <v>0</v>
      </c>
      <c r="D161" s="27">
        <f>D162</f>
        <v>0</v>
      </c>
      <c r="E161" s="27">
        <f t="shared" ref="E161:L161" si="59">E162</f>
        <v>0</v>
      </c>
      <c r="F161" s="27">
        <f t="shared" si="59"/>
        <v>0</v>
      </c>
      <c r="G161" s="27">
        <f t="shared" si="59"/>
        <v>0</v>
      </c>
      <c r="H161" s="27">
        <f t="shared" si="59"/>
        <v>0</v>
      </c>
      <c r="I161" s="27">
        <f t="shared" si="59"/>
        <v>0</v>
      </c>
      <c r="J161" s="27">
        <f t="shared" si="59"/>
        <v>0</v>
      </c>
      <c r="K161" s="27">
        <f t="shared" si="59"/>
        <v>0</v>
      </c>
      <c r="L161" s="27">
        <f t="shared" si="59"/>
        <v>0</v>
      </c>
    </row>
    <row r="162" spans="1:12" ht="20.100000000000001" customHeight="1" x14ac:dyDescent="0.25">
      <c r="A162" s="39">
        <v>42221</v>
      </c>
      <c r="B162" s="18" t="s">
        <v>81</v>
      </c>
      <c r="C162" s="64">
        <f t="shared" si="53"/>
        <v>0</v>
      </c>
      <c r="D162" s="26">
        <v>0</v>
      </c>
      <c r="E162" s="10">
        <v>0</v>
      </c>
      <c r="F162" s="10"/>
      <c r="G162" s="26"/>
      <c r="H162" s="56"/>
      <c r="I162" s="26"/>
      <c r="J162" s="56"/>
      <c r="K162" s="56"/>
      <c r="L162" s="52"/>
    </row>
    <row r="163" spans="1:12" ht="20.100000000000001" customHeight="1" x14ac:dyDescent="0.25">
      <c r="A163" s="19">
        <v>4223</v>
      </c>
      <c r="B163" s="3" t="s">
        <v>71</v>
      </c>
      <c r="C163" s="64">
        <f t="shared" si="53"/>
        <v>0</v>
      </c>
      <c r="D163" s="6">
        <f>SUM(D164:D166)</f>
        <v>0</v>
      </c>
      <c r="E163" s="6">
        <f t="shared" ref="E163:L163" si="60">SUM(E164:E166)</f>
        <v>0</v>
      </c>
      <c r="F163" s="6">
        <f t="shared" si="60"/>
        <v>0</v>
      </c>
      <c r="G163" s="6">
        <f t="shared" si="60"/>
        <v>0</v>
      </c>
      <c r="H163" s="6">
        <f t="shared" si="60"/>
        <v>0</v>
      </c>
      <c r="I163" s="6">
        <f t="shared" si="60"/>
        <v>0</v>
      </c>
      <c r="J163" s="6">
        <f t="shared" si="60"/>
        <v>0</v>
      </c>
      <c r="K163" s="6">
        <f t="shared" si="60"/>
        <v>0</v>
      </c>
      <c r="L163" s="6">
        <f t="shared" si="60"/>
        <v>0</v>
      </c>
    </row>
    <row r="164" spans="1:12" ht="20.100000000000001" customHeight="1" x14ac:dyDescent="0.25">
      <c r="A164" s="39">
        <v>42231</v>
      </c>
      <c r="B164" s="18" t="s">
        <v>82</v>
      </c>
      <c r="C164" s="64">
        <f t="shared" si="53"/>
        <v>0</v>
      </c>
      <c r="D164" s="26">
        <v>0</v>
      </c>
      <c r="E164" s="10">
        <v>0</v>
      </c>
      <c r="F164" s="10"/>
      <c r="G164" s="26">
        <v>0</v>
      </c>
      <c r="H164" s="56">
        <v>0</v>
      </c>
      <c r="I164" s="26"/>
      <c r="J164" s="56"/>
      <c r="K164" s="56"/>
      <c r="L164" s="52"/>
    </row>
    <row r="165" spans="1:12" ht="20.100000000000001" customHeight="1" x14ac:dyDescent="0.25">
      <c r="A165" s="41">
        <v>42232</v>
      </c>
      <c r="B165" s="4" t="s">
        <v>83</v>
      </c>
      <c r="C165" s="64">
        <f t="shared" si="53"/>
        <v>0</v>
      </c>
      <c r="D165" s="5">
        <v>0</v>
      </c>
      <c r="E165" s="15">
        <v>0</v>
      </c>
      <c r="F165" s="15"/>
      <c r="G165" s="5">
        <v>0</v>
      </c>
      <c r="H165" s="57">
        <v>0</v>
      </c>
      <c r="I165" s="5"/>
      <c r="J165" s="57"/>
      <c r="K165" s="57"/>
      <c r="L165" s="52"/>
    </row>
    <row r="166" spans="1:12" ht="20.100000000000001" customHeight="1" x14ac:dyDescent="0.25">
      <c r="A166" s="41">
        <v>42239</v>
      </c>
      <c r="B166" s="4" t="s">
        <v>71</v>
      </c>
      <c r="C166" s="64">
        <f t="shared" si="53"/>
        <v>0</v>
      </c>
      <c r="D166" s="5">
        <v>0</v>
      </c>
      <c r="E166" s="15">
        <v>0</v>
      </c>
      <c r="F166" s="15"/>
      <c r="G166" s="5">
        <v>0</v>
      </c>
      <c r="H166" s="57">
        <v>0</v>
      </c>
      <c r="I166" s="5"/>
      <c r="J166" s="57"/>
      <c r="K166" s="57"/>
      <c r="L166" s="52"/>
    </row>
    <row r="167" spans="1:12" ht="20.100000000000001" customHeight="1" x14ac:dyDescent="0.25">
      <c r="A167" s="40">
        <v>4224</v>
      </c>
      <c r="B167" s="16" t="s">
        <v>84</v>
      </c>
      <c r="C167" s="64">
        <f t="shared" si="53"/>
        <v>0</v>
      </c>
      <c r="D167" s="25">
        <f>D168</f>
        <v>0</v>
      </c>
      <c r="E167" s="25">
        <f t="shared" ref="E167:L167" si="61">E168</f>
        <v>0</v>
      </c>
      <c r="F167" s="25">
        <f t="shared" si="61"/>
        <v>0</v>
      </c>
      <c r="G167" s="25">
        <f t="shared" si="61"/>
        <v>0</v>
      </c>
      <c r="H167" s="25">
        <f t="shared" si="61"/>
        <v>0</v>
      </c>
      <c r="I167" s="25">
        <f t="shared" si="61"/>
        <v>0</v>
      </c>
      <c r="J167" s="25">
        <f t="shared" si="61"/>
        <v>0</v>
      </c>
      <c r="K167" s="25">
        <f t="shared" si="61"/>
        <v>0</v>
      </c>
      <c r="L167" s="25">
        <f t="shared" si="61"/>
        <v>0</v>
      </c>
    </row>
    <row r="168" spans="1:12" ht="20.100000000000001" customHeight="1" x14ac:dyDescent="0.25">
      <c r="A168" s="41">
        <v>42242</v>
      </c>
      <c r="B168" s="4" t="s">
        <v>85</v>
      </c>
      <c r="C168" s="64">
        <f t="shared" si="53"/>
        <v>0</v>
      </c>
      <c r="D168" s="5">
        <v>0</v>
      </c>
      <c r="E168" s="15">
        <v>0</v>
      </c>
      <c r="F168" s="15"/>
      <c r="G168" s="5">
        <v>0</v>
      </c>
      <c r="H168" s="57">
        <v>0</v>
      </c>
      <c r="I168" s="5"/>
      <c r="J168" s="57"/>
      <c r="K168" s="57"/>
      <c r="L168" s="52"/>
    </row>
    <row r="169" spans="1:12" ht="20.100000000000001" customHeight="1" x14ac:dyDescent="0.25">
      <c r="A169" s="40">
        <v>4226</v>
      </c>
      <c r="B169" s="16" t="s">
        <v>86</v>
      </c>
      <c r="C169" s="64">
        <f t="shared" si="53"/>
        <v>0</v>
      </c>
      <c r="D169" s="25">
        <f>D170+D171</f>
        <v>0</v>
      </c>
      <c r="E169" s="25">
        <f t="shared" ref="E169:L169" si="62">E170+E171</f>
        <v>0</v>
      </c>
      <c r="F169" s="25">
        <f t="shared" si="62"/>
        <v>0</v>
      </c>
      <c r="G169" s="25">
        <f t="shared" si="62"/>
        <v>0</v>
      </c>
      <c r="H169" s="25">
        <f t="shared" si="62"/>
        <v>0</v>
      </c>
      <c r="I169" s="25">
        <f t="shared" si="62"/>
        <v>0</v>
      </c>
      <c r="J169" s="25">
        <f t="shared" si="62"/>
        <v>0</v>
      </c>
      <c r="K169" s="25">
        <f t="shared" si="62"/>
        <v>0</v>
      </c>
      <c r="L169" s="25">
        <f t="shared" si="62"/>
        <v>0</v>
      </c>
    </row>
    <row r="170" spans="1:12" ht="20.100000000000001" customHeight="1" x14ac:dyDescent="0.25">
      <c r="A170" s="41">
        <v>42261</v>
      </c>
      <c r="B170" s="4" t="s">
        <v>86</v>
      </c>
      <c r="C170" s="64">
        <f t="shared" si="53"/>
        <v>0</v>
      </c>
      <c r="D170" s="5">
        <v>0</v>
      </c>
      <c r="E170" s="15">
        <v>0</v>
      </c>
      <c r="F170" s="15"/>
      <c r="G170" s="5">
        <v>0</v>
      </c>
      <c r="H170" s="57">
        <v>0</v>
      </c>
      <c r="I170" s="5"/>
      <c r="J170" s="57"/>
      <c r="K170" s="57"/>
      <c r="L170" s="52"/>
    </row>
    <row r="171" spans="1:12" ht="20.100000000000001" customHeight="1" x14ac:dyDescent="0.25">
      <c r="A171" s="41">
        <v>42262</v>
      </c>
      <c r="B171" s="4" t="s">
        <v>98</v>
      </c>
      <c r="C171" s="64">
        <f t="shared" si="53"/>
        <v>0</v>
      </c>
      <c r="D171" s="5"/>
      <c r="E171" s="15"/>
      <c r="F171" s="15"/>
      <c r="G171" s="5"/>
      <c r="H171" s="57"/>
      <c r="I171" s="57"/>
      <c r="J171" s="57"/>
      <c r="K171" s="57"/>
      <c r="L171" s="52"/>
    </row>
    <row r="172" spans="1:12" ht="20.100000000000001" customHeight="1" x14ac:dyDescent="0.25">
      <c r="A172" s="40">
        <v>4227</v>
      </c>
      <c r="B172" s="16" t="s">
        <v>87</v>
      </c>
      <c r="C172" s="64">
        <f t="shared" si="53"/>
        <v>0</v>
      </c>
      <c r="D172" s="25">
        <f>D173+D174+D175</f>
        <v>0</v>
      </c>
      <c r="E172" s="25">
        <f t="shared" ref="E172:L172" si="63">E173+E174+E175</f>
        <v>0</v>
      </c>
      <c r="F172" s="25">
        <f t="shared" si="63"/>
        <v>0</v>
      </c>
      <c r="G172" s="25">
        <f t="shared" si="63"/>
        <v>0</v>
      </c>
      <c r="H172" s="25">
        <f t="shared" si="63"/>
        <v>0</v>
      </c>
      <c r="I172" s="25">
        <f t="shared" si="63"/>
        <v>0</v>
      </c>
      <c r="J172" s="25">
        <f t="shared" si="63"/>
        <v>0</v>
      </c>
      <c r="K172" s="25">
        <f t="shared" si="63"/>
        <v>0</v>
      </c>
      <c r="L172" s="25">
        <f t="shared" si="63"/>
        <v>0</v>
      </c>
    </row>
    <row r="173" spans="1:12" ht="20.100000000000001" customHeight="1" x14ac:dyDescent="0.25">
      <c r="A173" s="41">
        <v>42271</v>
      </c>
      <c r="B173" s="4" t="s">
        <v>88</v>
      </c>
      <c r="C173" s="64">
        <f t="shared" si="53"/>
        <v>0</v>
      </c>
      <c r="D173" s="5">
        <v>0</v>
      </c>
      <c r="E173" s="15">
        <v>0</v>
      </c>
      <c r="F173" s="15"/>
      <c r="G173" s="5">
        <v>0</v>
      </c>
      <c r="H173" s="57">
        <v>0</v>
      </c>
      <c r="I173" s="5"/>
      <c r="J173" s="57"/>
      <c r="K173" s="57"/>
      <c r="L173" s="52"/>
    </row>
    <row r="174" spans="1:12" ht="20.100000000000001" customHeight="1" x14ac:dyDescent="0.25">
      <c r="A174" s="41">
        <v>42272</v>
      </c>
      <c r="B174" s="4" t="s">
        <v>89</v>
      </c>
      <c r="C174" s="64">
        <f t="shared" si="53"/>
        <v>0</v>
      </c>
      <c r="D174" s="5">
        <v>0</v>
      </c>
      <c r="E174" s="15">
        <v>0</v>
      </c>
      <c r="F174" s="15"/>
      <c r="G174" s="5">
        <v>0</v>
      </c>
      <c r="H174" s="57">
        <v>0</v>
      </c>
      <c r="I174" s="5"/>
      <c r="J174" s="57"/>
      <c r="K174" s="57"/>
      <c r="L174" s="52"/>
    </row>
    <row r="175" spans="1:12" ht="20.100000000000001" customHeight="1" x14ac:dyDescent="0.25">
      <c r="A175" s="41">
        <v>42273</v>
      </c>
      <c r="B175" s="4" t="s">
        <v>90</v>
      </c>
      <c r="C175" s="64">
        <f t="shared" si="53"/>
        <v>0</v>
      </c>
      <c r="D175" s="5"/>
      <c r="E175" s="15">
        <v>0</v>
      </c>
      <c r="F175" s="15"/>
      <c r="G175" s="5"/>
      <c r="H175" s="57"/>
      <c r="I175" s="5"/>
      <c r="J175" s="57"/>
      <c r="K175" s="57"/>
      <c r="L175" s="52"/>
    </row>
    <row r="176" spans="1:12" ht="20.100000000000001" customHeight="1" x14ac:dyDescent="0.25">
      <c r="A176" s="37">
        <v>424</v>
      </c>
      <c r="B176" s="28" t="s">
        <v>60</v>
      </c>
      <c r="C176" s="29">
        <f t="shared" si="53"/>
        <v>0</v>
      </c>
      <c r="D176" s="30">
        <f>D177</f>
        <v>0</v>
      </c>
      <c r="E176" s="30">
        <f t="shared" ref="E176:L176" si="64">E177</f>
        <v>0</v>
      </c>
      <c r="F176" s="30">
        <f t="shared" si="64"/>
        <v>0</v>
      </c>
      <c r="G176" s="30">
        <f t="shared" si="64"/>
        <v>0</v>
      </c>
      <c r="H176" s="30">
        <f t="shared" si="64"/>
        <v>0</v>
      </c>
      <c r="I176" s="30">
        <f t="shared" si="64"/>
        <v>0</v>
      </c>
      <c r="J176" s="30"/>
      <c r="K176" s="30">
        <f t="shared" si="64"/>
        <v>0</v>
      </c>
      <c r="L176" s="30">
        <f t="shared" si="64"/>
        <v>0</v>
      </c>
    </row>
    <row r="177" spans="1:12" ht="20.100000000000001" customHeight="1" x14ac:dyDescent="0.25">
      <c r="A177" s="19">
        <v>4241</v>
      </c>
      <c r="B177" s="3" t="s">
        <v>61</v>
      </c>
      <c r="C177" s="64">
        <f t="shared" si="53"/>
        <v>0</v>
      </c>
      <c r="D177" s="6">
        <f>D178</f>
        <v>0</v>
      </c>
      <c r="E177" s="6">
        <f t="shared" ref="E177:L177" si="65">E178</f>
        <v>0</v>
      </c>
      <c r="F177" s="6">
        <f t="shared" si="65"/>
        <v>0</v>
      </c>
      <c r="G177" s="6">
        <f t="shared" si="65"/>
        <v>0</v>
      </c>
      <c r="H177" s="6">
        <f t="shared" si="65"/>
        <v>0</v>
      </c>
      <c r="I177" s="6">
        <f t="shared" si="65"/>
        <v>0</v>
      </c>
      <c r="J177" s="6">
        <f t="shared" si="65"/>
        <v>0</v>
      </c>
      <c r="K177" s="6">
        <f t="shared" si="65"/>
        <v>0</v>
      </c>
      <c r="L177" s="6">
        <f t="shared" si="65"/>
        <v>0</v>
      </c>
    </row>
    <row r="178" spans="1:12" ht="20.100000000000001" customHeight="1" thickBot="1" x14ac:dyDescent="0.3">
      <c r="A178" s="38">
        <v>42411</v>
      </c>
      <c r="B178" s="7" t="s">
        <v>158</v>
      </c>
      <c r="C178" s="64">
        <f t="shared" si="53"/>
        <v>0</v>
      </c>
      <c r="D178" s="5"/>
      <c r="E178" s="15"/>
      <c r="F178" s="15"/>
      <c r="G178" s="5"/>
      <c r="H178" s="57">
        <v>0</v>
      </c>
      <c r="I178" s="5"/>
      <c r="J178" s="57"/>
      <c r="K178" s="57"/>
      <c r="L178" s="130"/>
    </row>
    <row r="179" spans="1:12" ht="20.100000000000001" customHeight="1" thickBot="1" x14ac:dyDescent="0.3">
      <c r="A179" s="21"/>
      <c r="B179" s="66" t="s">
        <v>62</v>
      </c>
      <c r="C179" s="68">
        <f t="shared" si="53"/>
        <v>581438</v>
      </c>
      <c r="D179" s="67">
        <f>SUM(D176+D156+D153+D149+D145+D129+D130+D95+D74+D63+D57+D50+D49+D48)</f>
        <v>495000</v>
      </c>
      <c r="E179" s="67">
        <f t="shared" ref="E179:L179" si="66">SUM(E176+E156+E153+E149+E145+E129+E130+E95+E74+E63+E57+E50+E49+E48)</f>
        <v>22480</v>
      </c>
      <c r="F179" s="67">
        <f t="shared" si="66"/>
        <v>6000</v>
      </c>
      <c r="G179" s="67">
        <f t="shared" si="66"/>
        <v>8</v>
      </c>
      <c r="H179" s="67">
        <f t="shared" si="66"/>
        <v>0</v>
      </c>
      <c r="I179" s="67">
        <f t="shared" si="66"/>
        <v>0</v>
      </c>
      <c r="J179" s="67">
        <f t="shared" si="66"/>
        <v>0</v>
      </c>
      <c r="K179" s="67">
        <f t="shared" si="66"/>
        <v>57950</v>
      </c>
      <c r="L179" s="67">
        <f t="shared" si="66"/>
        <v>0</v>
      </c>
    </row>
    <row r="181" spans="1:12" x14ac:dyDescent="0.25">
      <c r="A181" s="1" t="s">
        <v>180</v>
      </c>
      <c r="B181" s="17"/>
    </row>
    <row r="183" spans="1:12" x14ac:dyDescent="0.25">
      <c r="A183" s="1" t="s">
        <v>154</v>
      </c>
      <c r="D183" s="2" t="s">
        <v>182</v>
      </c>
    </row>
    <row r="184" spans="1:12" x14ac:dyDescent="0.25">
      <c r="A184" s="9" t="s">
        <v>181</v>
      </c>
      <c r="D184" s="2" t="s">
        <v>183</v>
      </c>
    </row>
  </sheetData>
  <sheetProtection formatCells="0" formatColumns="0" formatRows="0" insertColumns="0" insertRows="0" insertHyperlinks="0" deleteColumns="0" deleteRows="0" selectLockedCells="1" sort="0"/>
  <mergeCells count="2">
    <mergeCell ref="A151:H151"/>
    <mergeCell ref="A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landscape" r:id="rId1"/>
  <headerFooter alignWithMargins="0"/>
  <rowBreaks count="4" manualBreakCount="4">
    <brk id="43" max="16383" man="1"/>
    <brk id="82" max="11" man="1"/>
    <brk id="118" max="11" man="1"/>
    <brk id="15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Company>w4qtr4weqt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Baranašić</dc:creator>
  <cp:lastModifiedBy>Korisnik</cp:lastModifiedBy>
  <cp:lastPrinted>2023-02-09T11:24:36Z</cp:lastPrinted>
  <dcterms:created xsi:type="dcterms:W3CDTF">2004-09-15T17:36:42Z</dcterms:created>
  <dcterms:modified xsi:type="dcterms:W3CDTF">2023-02-09T12:15:23Z</dcterms:modified>
</cp:coreProperties>
</file>